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610" windowHeight="11640"/>
  </bookViews>
  <sheets>
    <sheet name="RISULTANZA" sheetId="13" r:id="rId1"/>
  </sheets>
  <definedNames>
    <definedName name="_xlnm._FilterDatabase" localSheetId="0" hidden="1">RISULTANZA!$A$1:$M$94</definedName>
    <definedName name="_xlnm.Print_Area" localSheetId="0">RISULTANZA!$A$1:$L$100</definedName>
    <definedName name="_xlnm.Print_Titles" localSheetId="0">RISULTANZA!$1:$1</definedName>
  </definedNames>
  <calcPr calcId="125725"/>
</workbook>
</file>

<file path=xl/calcChain.xml><?xml version="1.0" encoding="utf-8"?>
<calcChain xmlns="http://schemas.openxmlformats.org/spreadsheetml/2006/main">
  <c r="K36" i="13"/>
  <c r="M36" s="1"/>
  <c r="K37"/>
  <c r="M37" s="1"/>
  <c r="K38"/>
  <c r="M38" s="1"/>
  <c r="K39"/>
  <c r="M39" s="1"/>
  <c r="K89"/>
  <c r="M89" s="1"/>
  <c r="K88"/>
  <c r="M88" s="1"/>
  <c r="K87"/>
  <c r="M87" s="1"/>
  <c r="K86"/>
  <c r="M86" s="1"/>
  <c r="K85"/>
  <c r="M85" s="1"/>
  <c r="K84"/>
  <c r="M84" s="1"/>
  <c r="K83"/>
  <c r="M83" s="1"/>
  <c r="K82"/>
  <c r="M82" s="1"/>
  <c r="K81"/>
  <c r="M81" s="1"/>
  <c r="K80"/>
  <c r="M80" s="1"/>
  <c r="K78"/>
  <c r="M78" s="1"/>
  <c r="K77"/>
  <c r="M77" s="1"/>
  <c r="K75"/>
  <c r="M75" s="1"/>
  <c r="K76"/>
  <c r="M76" s="1"/>
  <c r="K79"/>
  <c r="M79" s="1"/>
  <c r="K74"/>
  <c r="M74" s="1"/>
  <c r="K73"/>
  <c r="M73" s="1"/>
  <c r="K72"/>
  <c r="M72" s="1"/>
  <c r="K71"/>
  <c r="M71" s="1"/>
  <c r="K70"/>
  <c r="M70" s="1"/>
  <c r="K69"/>
  <c r="M69" s="1"/>
  <c r="K68"/>
  <c r="M68" s="1"/>
  <c r="K67"/>
  <c r="M67" s="1"/>
  <c r="K66"/>
  <c r="M66" s="1"/>
  <c r="K65"/>
  <c r="M65" s="1"/>
  <c r="K64"/>
  <c r="M64" s="1"/>
  <c r="K63"/>
  <c r="M63" s="1"/>
  <c r="K62"/>
  <c r="M62" s="1"/>
  <c r="K61"/>
  <c r="M61" s="1"/>
  <c r="K60"/>
  <c r="M60" s="1"/>
  <c r="K59"/>
  <c r="M59" s="1"/>
  <c r="K58"/>
  <c r="M58" s="1"/>
  <c r="K57"/>
  <c r="M57" s="1"/>
  <c r="K56"/>
  <c r="M56" s="1"/>
  <c r="K55"/>
  <c r="M55" s="1"/>
  <c r="K54"/>
  <c r="M54" s="1"/>
  <c r="K53"/>
  <c r="M53" s="1"/>
  <c r="K52"/>
  <c r="M52" s="1"/>
  <c r="K51"/>
  <c r="M51" s="1"/>
  <c r="K50"/>
  <c r="M50" s="1"/>
  <c r="K49"/>
  <c r="M49" s="1"/>
  <c r="K48"/>
  <c r="M48" s="1"/>
  <c r="K47"/>
  <c r="M47" s="1"/>
  <c r="K46"/>
  <c r="M46" s="1"/>
  <c r="K45"/>
  <c r="M45" s="1"/>
  <c r="K44"/>
  <c r="M44" s="1"/>
  <c r="K43"/>
  <c r="M43" s="1"/>
  <c r="K42"/>
  <c r="M42" s="1"/>
  <c r="K41"/>
  <c r="M41" s="1"/>
  <c r="K40"/>
  <c r="M40" s="1"/>
  <c r="K35"/>
  <c r="M35" s="1"/>
  <c r="K34"/>
  <c r="M34" s="1"/>
  <c r="K33"/>
  <c r="M33" s="1"/>
  <c r="K32"/>
  <c r="M32" s="1"/>
  <c r="K31"/>
  <c r="M31" s="1"/>
  <c r="K30"/>
  <c r="M30" s="1"/>
  <c r="K29"/>
  <c r="M29" s="1"/>
  <c r="K28"/>
  <c r="M28" s="1"/>
  <c r="K27"/>
  <c r="M27" s="1"/>
  <c r="K26"/>
  <c r="M26" s="1"/>
  <c r="K25"/>
  <c r="M25" s="1"/>
  <c r="K24"/>
  <c r="M24" s="1"/>
  <c r="K23"/>
  <c r="M23" s="1"/>
  <c r="K22"/>
  <c r="M22" s="1"/>
  <c r="K21"/>
  <c r="M21" s="1"/>
  <c r="K20"/>
  <c r="M20" s="1"/>
  <c r="K19"/>
  <c r="M19" s="1"/>
  <c r="K18"/>
  <c r="M18" s="1"/>
  <c r="K17"/>
  <c r="M17" s="1"/>
  <c r="K16"/>
  <c r="M16" s="1"/>
  <c r="K15"/>
  <c r="M15" s="1"/>
  <c r="K14"/>
  <c r="M14" s="1"/>
  <c r="K13"/>
  <c r="M13" s="1"/>
  <c r="K12"/>
  <c r="M12" s="1"/>
  <c r="K11"/>
  <c r="M11" s="1"/>
  <c r="K10"/>
  <c r="M10" s="1"/>
  <c r="K9"/>
  <c r="M9" s="1"/>
  <c r="K8"/>
  <c r="M8" s="1"/>
  <c r="K7"/>
  <c r="M7" s="1"/>
  <c r="K6"/>
  <c r="M6" s="1"/>
  <c r="K5"/>
  <c r="M5" s="1"/>
  <c r="K4"/>
  <c r="M4" s="1"/>
  <c r="K3"/>
  <c r="M3" s="1"/>
  <c r="K2"/>
  <c r="K90" l="1"/>
  <c r="K92" s="1"/>
  <c r="K98" s="1"/>
  <c r="M2"/>
  <c r="M90" l="1"/>
  <c r="K93" s="1"/>
  <c r="K94" s="1"/>
</calcChain>
</file>

<file path=xl/sharedStrings.xml><?xml version="1.0" encoding="utf-8"?>
<sst xmlns="http://schemas.openxmlformats.org/spreadsheetml/2006/main" count="570" uniqueCount="337">
  <si>
    <t>Ditta</t>
  </si>
  <si>
    <t>q.tà</t>
  </si>
  <si>
    <t>u.m.</t>
  </si>
  <si>
    <t>u. conf. second.</t>
  </si>
  <si>
    <t>IVA</t>
  </si>
  <si>
    <t>7.1</t>
  </si>
  <si>
    <t>fiale di  perfluorodecalina c10f18 ultrapurificata fiala da 5 ml o piu’  ml – conf. singola monouso sterile approvato come dispositivo medico</t>
  </si>
  <si>
    <t>fl</t>
  </si>
  <si>
    <t>7.2</t>
  </si>
  <si>
    <t xml:space="preserve">fiale di alcane semifluorinato ultrapurificato avente densita’ di 1,35 g/cm3  approvato  come dispositivo medico quale  tamponante  fiala  da  9  ml monouso sterile  </t>
  </si>
  <si>
    <t>8.1</t>
  </si>
  <si>
    <t>fiale di olio  di  silicone ultrapurificato ad  elevata stabilita’ 2000 cs  in  siringa  da  10  ml    approvato   quale  dispositivo  medico  in  confezione  monouso  sterile</t>
  </si>
  <si>
    <t>8.2</t>
  </si>
  <si>
    <t>olio di silicone ultrapurificato viscosità calibrata 1000 cs fiala da 10 ml o piu’  ml in conf. singola o in  siringa  precaricata sterile - approvato come dispositivo medico monouso</t>
  </si>
  <si>
    <t>8.3</t>
  </si>
  <si>
    <t xml:space="preserve">fiale olio di silicone "pesante" con densità maggiore di 1,05 e viscosità totale  inferiore a 1500 cst. in fiale (siringhe) da 10 cc - approvato come tamponante  inferiore della  retina  con  permanenza  a  lungo  termine monouso sterile  </t>
  </si>
  <si>
    <t>fiale di  acido ialuronico (sodio ialuronato) con peso  molecolare di  circa   1200000 dalton a   concentrazione  del 1,8 % in  siriga  pre riempita  da 1,1 ml con  agocannula in  confezione  sterile  monouso</t>
  </si>
  <si>
    <t xml:space="preserve">lenti intraoculari    per piccola  incisione  acriliche idrofoba  al 4% ottica  asferica aberration free  biconvessa diametro 6,0 mm   ottica  totale 12,50 mm aptica  complanare  a step vaulted “c” modificata con  foro all’accatura , poteri  diottrici da 0 a +34 diottrie  indice  di  refrazione 1,54 </t>
  </si>
  <si>
    <t>pz</t>
  </si>
  <si>
    <t>LENTE INTRAOCULARE ACRILICA IDROFOBA 4%  ABERRATION FREE DIAMETRO 12,5mm        D.O. 6,0mm                         POTERI DIOTTRICI DA+0,00 A + 34,00D                     INDICE DI REFRAZIONE1,54     MOD. ENVISTA</t>
  </si>
  <si>
    <t>MX-60</t>
  </si>
  <si>
    <t xml:space="preserve">AELLE SURGERY SRL                                                            </t>
  </si>
  <si>
    <t>ALCON ITALIA S.p.A.</t>
  </si>
  <si>
    <t>soluzione salina bilanciata  b.s.s. per  uso oculistico   arricchita con bicarbonato, destrosio, glutatione composta da un flacone da 500ml e 1 flaconcino  separato da tra 15 - 20 ml. in  vetro in  confezione  sterile  monouso</t>
  </si>
  <si>
    <t>flac</t>
  </si>
  <si>
    <t>BSS® PLUS 500 ml</t>
  </si>
  <si>
    <t>0008000073</t>
  </si>
  <si>
    <t>6 pezzi</t>
  </si>
  <si>
    <t>flacone monodose sterile in doppia busta di iodopovidone  al 5% in conf. singola da 15 ml per uso oftalmico</t>
  </si>
  <si>
    <t xml:space="preserve">flaconi  di soluzione ( b.s.s.)  soluzione  salina  bilanciata  per  uso  oculistico sterile monodose in  confezione singola  tra 19 e   25  ml </t>
  </si>
  <si>
    <t>BSS® 15 ml</t>
  </si>
  <si>
    <t>0065079507</t>
  </si>
  <si>
    <t>36 pezzi</t>
  </si>
  <si>
    <t>colorante tissutale blue soluzione 0,05% fiala da 1,5 ml – conf. monouso sterile approvato come dispositivo medico (tipo  blue vision- tripan blu)</t>
  </si>
  <si>
    <t>fiale di colorante in  confezione monouso sterile  per membrane  epiretiniche approvato  come dispositivo  medico</t>
  </si>
  <si>
    <t>9.1</t>
  </si>
  <si>
    <t>bombolette di gas intraoculare  esafluoruro di zolfo sf6 premiscelato  in confezione "pronta per l'uso" sterile da 50 ml a doppia tenuta (sacca multistrato inclusa in contenitore in alluminio). confezione completa di siringa sterile, adattatore per prelievo gas rapido, filtro 0,22 micron, ago per iniezione, etichette per registro operatorio e bracciale per polso paziente - approvato come dispositivo medico - gas tamponante .</t>
  </si>
  <si>
    <t>cf</t>
  </si>
  <si>
    <t>9.2</t>
  </si>
  <si>
    <t>gas intraoculare  esafluoeroetano  c2f6 premiscelato  in confezione "pronta per l'uso" sterile da 50 ml a doppia tenuta (sacca multistrato inclusa in contenitore in alluminio). confezione completa di siringa sterile, adattatore per prelievo gas rapido, filtro 0,22 micron, ago per iniezione, etichette per registro operatorio e bracciale per polso paziente - approvato come dispositivo medico - gas tamponante.</t>
  </si>
  <si>
    <t>9.3</t>
  </si>
  <si>
    <t xml:space="preserve">bombolette di gas   octafluoropropano  c3 f8 intraoculare premiscelato  in confezione "pronta per l'uso" sterile da 50 ml a doppia tenuta (sacca multistrato inclusa in contenitore in alluminio). confezione completa di siringa sterile, adattatore per prelievo gas rapido, filtro 0,22 micron, ago per iniezione, etichette per registro operatorio e bracciale per polso paziente - approvato come dispositivo medico - gas tamponante </t>
  </si>
  <si>
    <t xml:space="preserve">soluzione  veicolante tipo  methocel  2% sterili  anche  in  confezioni  multiple </t>
  </si>
  <si>
    <t>soluzione viscoelastica sterile e isotonica, ottenuta per fermentazione batterica, sterile e monouso in siringa di vetro di qualità farmaceutica di classe i da 1.0 ml. acido ialuronico 1.55%,  peso molecolare 2.2 milioni di daltons  con antiossidante naturale in mannitolo. disponibile anche in confezione da 10 siringhe. conservazione a temperatura compresa tra 2°c e 25°c</t>
  </si>
  <si>
    <t>sir</t>
  </si>
  <si>
    <t>disco visc  sostanza viscoelastica iniettabile 1  ml composto da 1,7% acido ialuronico e 4% condroitina sodio solfato peso molecolare 1700000 daltons.</t>
  </si>
  <si>
    <t>DisCoVisc® 1.0 ml 1 fiala</t>
  </si>
  <si>
    <t>0005450004</t>
  </si>
  <si>
    <t>1 pezzo</t>
  </si>
  <si>
    <t>ialuronato di sodio altamente purificato ottenuto per estrazione da creste di gallo, ad alto  peso molecolare e ad altissima  viscosità,a catena molecolare lunga. concentrazione di 1,0% ialuronato di sodio, peso molecolare 5.000.000 dalton, viscosità a share rate zero 1000000 cpoise, ph fisiologico 7 – 7,5, osmolarità 320milosmol, confezionamento in siringa pre riempita da 1,0 ml con ago cannula 27g, validità tre anni</t>
  </si>
  <si>
    <t>fiale  di  acido  ialuronico  ( sodio  ialuronato   con  concentrazione   di     30  mg/ml ad  alto  peso  molecolare con  agocannula    in  confezione  sterile  monouso</t>
  </si>
  <si>
    <t>fiale   di  acido ialuronico   estrattivo  da cresta  di  gallo    a  catena  molecolare  media   tra  3  a  5  milioni  di  dalton  con  concentrazione   fino  a 16  mg in  siringa  pre riempita   con  agocannula   sterilizzato  in  fase  di  preriempimento in  confezione  sterile  monouso</t>
  </si>
  <si>
    <t xml:space="preserve">impianto viscoelastico cross – linkato (ialuronato di sodio) reticolato, di origine bio-sintetica, a lento riassorbimento, per la chirurgia perforante e non perforante del glaucoma monouso sterile  </t>
  </si>
  <si>
    <t>matrice di  collagene  biodegradabile  per  glaucoma  in  confezione  sterile  monouso</t>
  </si>
  <si>
    <t>10 pezzi</t>
  </si>
  <si>
    <t xml:space="preserve">cannule  monouso sterili per  reflusso attivo/passivo per  drenaggio  liquidi endovitreali  con  terminale  in  silicone  (tipo  cannula  di  charles protetta con  silicone) cono ll 20 ga. in tale  fornitura  deve  essere  fonito manipolo pluriuso backflush </t>
  </si>
  <si>
    <t xml:space="preserve">cannule  monouso sterili per  reflusso attivo/passivo per  drenaggio  liquidi endovitreali  con  terminale  in  silicone  (  tipo  cannula  di  charles protetta con  silicone) cono ll  23 ga in tale  fornitura  deve  essere  fonito manipolo pluriuso backflush </t>
  </si>
  <si>
    <t>trapani corneali sterili con diametri variabili a richiesta da 7,75 mm a 8,25 mm tipo Katena modello Barron per trapianto corneale in confezione sterile monouso</t>
  </si>
  <si>
    <t>punch corneali sterili a diametri variabili a richiesta da 8,00 mm a 8,50 mm tipo Katena modello Barron per trapianto corneale in confezione sterile monouso</t>
  </si>
  <si>
    <t xml:space="preserve">matita demografica,  inchiostro colore viola, ad alta visibilita’, micropunta fine dedicata, per uso oftalmologico confezione singola, sterile, monouso </t>
  </si>
  <si>
    <t>termocauterio monouso  sterile  a batteria  incorporata  per  uso oftalmologico con  micropunta fine  dedicata e  temperatura regolabile tra 260 e 450 °c</t>
  </si>
  <si>
    <t>Minicauterio sterile a batteria Bovie Medical - Temperatura variabile</t>
  </si>
  <si>
    <t>AA02</t>
  </si>
  <si>
    <t>scraper  retinico diamantato  di tano  in confezione da 6 pezzi monouso  sterile da 23 g</t>
  </si>
  <si>
    <t>5 pezzi</t>
  </si>
  <si>
    <t>scraper  retinico diamantato  di tano  in confezione da 6 pezzi monouso  sterile da 20 g</t>
  </si>
  <si>
    <t xml:space="preserve">Spatola di Tano Synergetics 20G </t>
  </si>
  <si>
    <t>54-20.04.00</t>
  </si>
  <si>
    <t xml:space="preserve">anelli tensori capsulari con iniettore   precaricato   monouso  sterili  </t>
  </si>
  <si>
    <t>confezioni   di uncini retrattori iridei monouso sterili</t>
  </si>
  <si>
    <t>divaricatore pupillare  con  iniettore  monouso sterile  di  piu’  misure   da  incisione  da  mm  2,2</t>
  </si>
  <si>
    <t>coppie di  manipoli  per  sistema  bimanuale  di  infusione  ed  aspirazione per  masse capsulari  in  corso di intervento di phaco  con punte  intercambiabili   di  varia  grandezza  e  forma.</t>
  </si>
  <si>
    <t>bastoncini assorbenti tipo sigarette  in  confezione da 10 unita’ per busta sterili</t>
  </si>
  <si>
    <t>asciughini  di  merocell in  confezioni   contenenti ciascuna     10  buste  sterili monouso  da 5 pezzi  cadauna</t>
  </si>
  <si>
    <t xml:space="preserve">set  monouso di  trocar autosigillanti preinseriti  in meringotomo valvolato  da 23 g con  linea  di  infusione    </t>
  </si>
  <si>
    <t>SET Trocar/Cannula 23G valvolati (3 pezzi)</t>
  </si>
  <si>
    <t>8065751657</t>
  </si>
  <si>
    <t>12 pezzi</t>
  </si>
  <si>
    <t>41.1</t>
  </si>
  <si>
    <t>piombaggio in  silicone  da  5 larghezza totale x 2,6 spessore totale  mm. sterili monouso  per banda da 2,5 mm</t>
  </si>
  <si>
    <t>41.2</t>
  </si>
  <si>
    <t>piombaggio in  silicone  da 4, 5  larghezza totale x  1,25  spessore totale  mm. sterili  per banda da 2,5 mm  monouso</t>
  </si>
  <si>
    <t>41.3</t>
  </si>
  <si>
    <t>piombaggio in  silicone  da  6 larghezza  x  1,5 mm. spessore sterili  per banda da 2,5 mm monouso</t>
  </si>
  <si>
    <t>41.4</t>
  </si>
  <si>
    <t>banda in silicone da 2.5 mm sterili con  tubicino di  blocco. monouso anche  in  doppia  confezione</t>
  </si>
  <si>
    <t>41.5</t>
  </si>
  <si>
    <t>inserto  di  silicone radial  wedges con  impronta  per  banda  da 2,5 mm   lunghezza totale  di  14 mm per  distacco  di  retina  monouso sterili</t>
  </si>
  <si>
    <t>42.1</t>
  </si>
  <si>
    <t>stent  per dcr, monopezzo prearmato monouso sterile</t>
  </si>
  <si>
    <t>42.2</t>
  </si>
  <si>
    <t>tubicino in silicone per rinointubazione armato in conf. singola sterile</t>
  </si>
  <si>
    <t xml:space="preserve">impianti drenanti miniaturizzati in acciaio inox chirurgico 316 l lunghezza mm.3, diametro esterno 400 microns premontato sull’ inseritore dedicato per  glaucoma  assoluto monouso sterile </t>
  </si>
  <si>
    <t>EX-PRESS® Glaucoma Filtration Device P-200 (cod. 24203)                                                                                                      EX-PRESS® Glaucoma Filtration Device P-50 (cod. 24053)</t>
  </si>
  <si>
    <t xml:space="preserve">segmenti intracorneali per la correzione chirurgica, reversibile, delle ametropie    refrattive e del cheratocono  diametro  zona  ottica  8  mm  inn  confezione  sterile  monouso </t>
  </si>
  <si>
    <t>lenti  di  landers  di  tipo  mono  uso sterili  di  vario  tipo  autostabilizzanti  necessaria  campionatura  di almeno  due  pezzi i vari tipi sono  in percentuale: 50% prismatica 30DP; 10% prismatica da 20 DP, 10% biconcava 83 DP; 10% piatta 36 DP; 10% ingrandente; 10% ampio campo (WF).</t>
  </si>
  <si>
    <t>48.1</t>
  </si>
  <si>
    <t xml:space="preserve">fibre per  endo laser sterile   per  vitrectomia compatibile  apparecchio  endolaser  zeiss  materiale  dedicato  da 20 g   </t>
  </si>
  <si>
    <t>48.2</t>
  </si>
  <si>
    <t>fibre per  endo laser sterile   per  vitrectomia compatibile apparecchio  endolaser  zeiss  materiale  dedicato  23 ga</t>
  </si>
  <si>
    <t>pinze  monouso per  ilm   con  controllo  a  360    sul  manipolo   da  23G</t>
  </si>
  <si>
    <t xml:space="preserve">Pinze per ILM monouso 23G </t>
  </si>
  <si>
    <t>706.44</t>
  </si>
  <si>
    <t>lente intraoculare pieghevole da facoemulsificazione in materiale acrilico idrofobo, pre-caricata per incisione ≤ 2.2 mm, bordo squadrato, ottica asferica 6.0 mm, angolazione anse 5°, lunghezza totale 12.5 mm, monopezzo con anse dello stesso materiale dell’ottica e supporti in pmma chimicamente legato, filtro alla luce blu.range diottrico da + 10 d a + 30 d</t>
  </si>
  <si>
    <t xml:space="preserve">lentine intraoculari  in  pmma  monopezzo o tre pezzi da  camera posteriore per impianto nel solco  piatto ottico biconvesso da 6,5/ 7  mm lunghezza  totale  13,5  mm.  da  poteri   fino   a  piu’ 30 d monouso sterile  </t>
  </si>
  <si>
    <t>53.1</t>
  </si>
  <si>
    <t xml:space="preserve">lenti  intraoculari  monopezzo  a  fissazione iridea per la  correzione  dell’afachia  in materiale pmma  con  filtro  u.v.   diametro  totale 8.5 mm disegno  loop a pinza  :  monouso sterile; in tale  fornitura deve essere incluso un set di pinze     per l’inserimento  della  lente    </t>
  </si>
  <si>
    <t>53.2</t>
  </si>
  <si>
    <t>lenti intraoculari monopezzo a fissazione iridea in fachici di tipo pieghevole per la correzione dei vizi di refrazione  per astigmatici elevati in materiale silicone con filtro u.v.    diametro totale 8,5 mm, disegno loop a pinza flessibili poteri da meno 21,0d a più  12,5d (nella fornitura deve essere incluso un set di pinze specifiche per inserimento    lente)  monouso sterile  incluso  un marcatore corneale a pendolo</t>
  </si>
  <si>
    <t>53.3</t>
  </si>
  <si>
    <r>
      <t>lenti  intraoculari  monopezzo  a  fissazione iridea in  fachici  di tipo  pieghevole</t>
    </r>
    <r>
      <rPr>
        <u/>
        <sz val="10"/>
        <rFont val="Arial"/>
        <family val="2"/>
      </rPr>
      <t xml:space="preserve">  </t>
    </r>
    <r>
      <rPr>
        <sz val="10"/>
        <rFont val="Arial"/>
        <family val="2"/>
      </rPr>
      <t xml:space="preserve">per la  correzione   dei vizi di  refrazione elevati in  materiale pmma  con  filtro  u.v.   diametro  totale 8.5 mm disegno  loop a pinza flessibili poteri  da meno 23.5 d a  più 30 d  nella  fornitura  deve essere  incluso un  set  di pinze  specifiche  per  inserimento lente monouso sterile  </t>
    </r>
  </si>
  <si>
    <t>lente acrilica idrofoba sterile monopezzo per camera anteriore  lunghezza tot. 14mm disco ottico 6mm, profilo ottica a menisco, anse  di fissaggio a 4 punti di appoggio, poteri da  -6d a -16,5d. incluso pinze manipoatore  ed  iniettore   pluriuso</t>
  </si>
  <si>
    <t xml:space="preserve">Lenti Alcon AcrySof fachica pieghevole monopezzo, menisco, filtro UV                   Mod. L12500 Mod. L13000  Mod. L13500  Mod. L14000  Si precisa che in caso di aggiudicazione la fornitura sarà comprensiva del seguente strumentario:          • Pinza per caricamento AcrySof® Cachet™ nella cartuccia Cod. J2188.40
• Doppio strumento, manipolatore e spatola per caricamento e posizionamento AcrySof® Cachet™ Cod. J2199.12°
• Iniettore Monarch® III - Cartucce "A", "B", "C", "D" e "P" Cod. 8065977773
• Cartuccia "P" (oro) per AcrySof® Cachet™ Cod.8065977768/lente impiantata
</t>
  </si>
  <si>
    <t>L12500-L13000-L13500-L14000             Si precisa che i modelli offerti non sono da considerarsi "ALTERNATIVI" ma sono riconducibili ad un'unica tipologia di lenti che differisce per il range del potere del cilindro</t>
  </si>
  <si>
    <t>55.1</t>
  </si>
  <si>
    <t>lentine  intraoculari   multifocali  di  tipo  diffrattivo oppure di  tipo  diffrattivo-refrattivo  insieme   pieghevoli  inseribili    con  iniettore; tale  fornitura  deve  essere  accompagnata  da  n°   2 manici - iniettori  in  titanio  dedicati pluriuso   o di  tipo monouso sterile per  ciascuna lentina</t>
  </si>
  <si>
    <t>55.2</t>
  </si>
  <si>
    <t xml:space="preserve">lentine  intraoculari   multifocali  di  tipo  diffrattivo oppure di  tipo  diffrattivo-refrattivo  insieme correttive    dell’astigmatismo  da microincisione  pieghevoli inseribili   con  iniettore.  tale  fornitura  deve  essere  accompagnata  da  n° 2 manici - iniettori  in  titanio  dedicati o di tipo monouso sterile per  ciascuna  lentina incluso un marcatore corneale a pendolo  </t>
  </si>
  <si>
    <t xml:space="preserve">AcrySof® IQ Restor Multifocal Toric - Addizionale per vicino +3D.  Mod. SND1T2 – Mod. SND1T3  – Mod. SND1T4 – Mod. SND1T5                                     Si precisa che in caso di aggiudicazione la fornitura sarà comprensiva del seguente strumentario:
• Iniettore Monarch® III - Cartucce "A", "B", "C", "D" e "P" Cod. 8065977773
• Cartuccia "C" Cod. 8065977762 oppure Cartuccia "D" Cod. 8065977763/lente impiantata
</t>
  </si>
  <si>
    <t>SND1T2-T3-T4-T5  SI PRECISA che i modelli offerti non sono da considerarsi "ALTERNATIVI" ma sono riconducibili ad un'unica tipologia di lenti che differisce per il range del potere del cilindro</t>
  </si>
  <si>
    <t>55.3</t>
  </si>
  <si>
    <t>lenti   intraoculari acriliche idrofobe  monopezzo  da  camera  posteriore  nel  sacco monomateriale  torica lunghezza tot. 13 mm  disco ottico  6 mm   profilo  torico  posteriore  anse planari   filtro giallo  a percentuale variabile fino a 550 nm diottrie   da +10 a + 30 con correzione per astigmatismo  da 1  a 4 diottrie monouso sterile      incluso un marcatore corneale a pendolo; tale  fornitura  deve  essere  accompagnata  da  n°     1 manico - iniettore  in  titanio  dedicato pluriuso  o di tipo monouso   sterile per  ciascuna  lentina</t>
  </si>
  <si>
    <t xml:space="preserve">Lenti Alcon AcrySof “IQ TORIC” Acrilica pieghevole monopezzo, asferica, biconvessa e toricità posteriore Mod. SN6AT2 - Mod. SN6AT3 - Mod. SN6AT4 - Mod. SN6AT5 - Mod. SN6AT6 - Mod. SN6AT7 - Mod. SN6AT8 - Mod. SN6AT9  Si precisa che in caso di aggiudicazione la fornitura sarà comprensiva del seguente strumentario:
• Iniettore Monarch® III - Cartucce "A", "B", "C", "D" e "P" Cod. 8065977773
• Cartuccia "C" Cod. 8065977762 oppure Cartuccia "D" Cod. 8065977763/lente impiantata
</t>
  </si>
  <si>
    <t>SN6AT2-T3-T4-T5-T6-T7-T8-T9  SI PRECISA che i modelli offerti non sono da considerarsi "ALTERNATIVI" ma sono riconducibili ad un'unica tipologia di lenti che differisce per il range del potere del cilindro</t>
  </si>
  <si>
    <t>lente acrilica idrofoba monopezzo precaricata in iniettore sterile monouso, con  superficie anteriore asferica, sistema soft-aberration, diametro zona ottica 6,0mm, diametro totale  13,0mm, angolazione anse 5° dotate di area di micro-strutture per una migliore stabilità a lungo termine nel sacco, geometria della lente a profilo asferico con square edge  a 360° range diottrico da 0 a + 40 con incrementi di 1,0 diottrie, da 15,0 a 32,0 con incrementi di 0,50 diottrie, iniettabile in 2,4mm e con tecnica di lucidatura lente con sistema thumble-polish tecnology</t>
  </si>
  <si>
    <t>lentine  intraoculari sterili pieghevoli a profilo anteriore  prolato, inseribili sia  con  pinza che  con  iniettore, di  materiale  acrilico, idrofilia  inferiore  all’1% indice  di  refrazione 1,47, spessore  disco  ottico  costante  al  variare  delle  diottrie ,diametro  totale  13  mm piatto  ottico  6  mm  con  bordo anteriore   smusso e posteriore square edge , anse  in  pmma  inserite angolate 10°  fornite  di cartridge  per  suddette  lentine. tale  fornitura  deve  essere  accompagnata  da  n° due  manici - iniettori  in  titanio  dedicati   o  iniettore  monouso</t>
  </si>
  <si>
    <t xml:space="preserve">lenti intraoculari  monopezzo di  tipo  acrilico  idrofobo  a  diametro  lente 6 mm  lunghezza  totale 13 mm assorbimento uv biconvessa superfice  anteriore  prolata square edge  indice di refrazione 1,47  ac depth 5,4 poteri  diotrrici  da +6  a  +30  con  incremento  di 0,5  con  iniettore  per taglio  da  2,8 mm  in  confezione  sterile  in  doppia  busta  fornito di  iniettore monouso  e  cartridge  o  di  due   iniettori  pluriuso     </t>
  </si>
  <si>
    <t>lente asferica (aberration neutral), precaricata da mini incisione(1.5/1.8mm) monopezzo, biconvessa, , in acrilico pieghevole con contenuto di acqua del 25%, idrofobo in superficie e filtro uv. piatto da 6 con anse piatte 0° a quattro punti di appoggio. square edge ottica ed anse. diametro totale da 11 mm. range diotrico da 0 a 32(da +10 a +30 incr 0,5).</t>
  </si>
  <si>
    <t xml:space="preserve">lentine  intraoculari  per camera posteriore  nel sacco del tipo : materiale acrilico idrofoba ,   monopezzo,monomateriale, pieghevole,  con  profilo asferico   ,  con diametro  ottica 6.0 mm ,    angolazione  anse 0° ,forma  l modificata , con     poteri  variabili da    +6 d a (più)+30 d lunghezza  totale 13 mm,filtro   uv ad  assorbimento  variabile   della  luce fino  a  550 nm, indice  di  refrazione 1.55,  costante 118.4     in  confezione monouso    sterile,  precaricate in  iniettore  monouso sterile  </t>
  </si>
  <si>
    <t>Lente Alcon AcrySof "Natural IQ" precaricata nel sistema AcrySert C Mod. SN6CWS</t>
  </si>
  <si>
    <t>SN6CWS</t>
  </si>
  <si>
    <t xml:space="preserve">lente intraoculare  sterile acrilica idrofoba tre pezzi lunghezza tot. 13mm disco ottico 6mm anse angolate 5° in pmma filtro giallo a percentuale variabile fino a 550nm diottrie  da -5 a + 5. indice  di  refrazione  1.55  confezione  sterile con  carteridge  dedicato tale  fornitura  deve  essere  accompagnata  da  n° due  manici -iniettori  in  titanio  dedicati  </t>
  </si>
  <si>
    <t xml:space="preserve">Lente Alcon Cilco AcrySof Natural tre pezzi poteri negativi mod. MN60MA                 Si precisa che in caso di aggiudicazione la fornitura sarà comprensiva del seguente strumentario:
• Iniettore Monarch® III - Cartucce "A", "B", "C", "D" e "P" Cod. 8065977773
• Cartuccia "B" Cod. 8065977758 oppure Cartuccia "C" Cod. 8065977762/lente impiantata
</t>
  </si>
  <si>
    <t>MN60MA</t>
  </si>
  <si>
    <t xml:space="preserve">lenti intraoculare sterile idrofoba  asferica diametro 13 mm piatto  ottico  6 mm angolata 5°  monopezzo con  superfice  modificata  all’eparina da +5d a +30 d in  confezione  sterile  in  doppia  busta  fornito o di  iniettore monouso   o cartridge  e  di  due   iniettori  pluriuso    </t>
  </si>
  <si>
    <t xml:space="preserve">lenti   intraoculari  idrofoba sterile monopezzo   equiconvessa square  edge con  superfice  asferica  per  inserimento  in  tagli precalibrati  da  1.8 mm   con cartrige ed  iniettore  dedicato  con  poteri  da  meno 10  a piu’ 40 diottrie  </t>
  </si>
  <si>
    <t xml:space="preserve">Oftasteril 5% soluzione per uso oftalmico </t>
  </si>
  <si>
    <t>Goniovisc Veicolante denso per l'applicazione di lenti diagnostiche</t>
  </si>
  <si>
    <t>209</t>
  </si>
  <si>
    <t>1</t>
  </si>
  <si>
    <t>Matrice in collagene per interventi di Glaucoma I-Gen</t>
  </si>
  <si>
    <t>87104</t>
  </si>
  <si>
    <t>10</t>
  </si>
  <si>
    <t>Trapano a suzione di Hessburg Barron misure disponibili da 6.0mm, 6.5mm, 7.0mm, 7.25mm, 7.5mm, 7.75mm, 8.0mm, 8.25mm, 8.5mm, 8.75mm, 9.0mm</t>
  </si>
  <si>
    <t>82+MISURA</t>
  </si>
  <si>
    <t>Punzone di Barron per il donatore misure disponibili da 6.5mm, 6.75mm, 7.0mm, 7.25mm, 7.5mm, 7.75mm, 8.0mm, 8.25mm, 8.5mm, 8.75mm, 9.0mm, 9.5mm</t>
  </si>
  <si>
    <t>83+MISURA</t>
  </si>
  <si>
    <t>Penna dermografica micropunta fine</t>
  </si>
  <si>
    <t>GIMA33181</t>
  </si>
  <si>
    <t>Membrana scraper 23 ga</t>
  </si>
  <si>
    <t>PD 800.23</t>
  </si>
  <si>
    <t>5</t>
  </si>
  <si>
    <t>Bastoncini tipo sigaretta sterili</t>
  </si>
  <si>
    <t>16516</t>
  </si>
  <si>
    <t>400</t>
  </si>
  <si>
    <t>Bastoncini assorbenti PVA Lasik</t>
  </si>
  <si>
    <t>600-10</t>
  </si>
  <si>
    <t>50</t>
  </si>
  <si>
    <t>Spugna ovale incavata 3x5mm</t>
  </si>
  <si>
    <t>506 G</t>
  </si>
  <si>
    <t>Striscia bassa 4,5mm</t>
  </si>
  <si>
    <t>219</t>
  </si>
  <si>
    <t>Striscia allargata 6mm</t>
  </si>
  <si>
    <t>220</t>
  </si>
  <si>
    <t>Fascetta cerchiante 2,5mm manicotto 1mm</t>
  </si>
  <si>
    <t>240 + 70</t>
  </si>
  <si>
    <t>Cuneo 14mm</t>
  </si>
  <si>
    <t>135</t>
  </si>
  <si>
    <t>Lente intraoculare acrilica idrofoba pieghevole I-Stream 6mm C loop Asferica precaricata in iniettore</t>
  </si>
  <si>
    <t>ISP60</t>
  </si>
  <si>
    <t>ALFA INTES</t>
  </si>
  <si>
    <t xml:space="preserve"> </t>
  </si>
  <si>
    <t>Brilliant Peel colorante tissutale Brilliant Blue FCF Fluoron flacone da 0,5 ml per la colorazione selettiva della membrana limitante interna (ILM) nella chirurgia vitreo-retinica.                        Confezione sterile da 5 flaconi</t>
  </si>
  <si>
    <t>CBF200</t>
  </si>
  <si>
    <t>Perfluorodecalina ultrapurificata F-Decalin Fluoron flacone da 7 ml. Confezione singola sterile</t>
  </si>
  <si>
    <t>CBF008</t>
  </si>
  <si>
    <t>Perfluorexilottano Vitreous Substitute F6H8 (Silicone Solvent) Fluoron flacone da 9 ml Confezione singola sterile</t>
  </si>
  <si>
    <t>CBF027</t>
  </si>
  <si>
    <t>Olio di Silicone "ad elevata stabilità" ultrapurificato Siluron 2000 Cs Fluoron siringa da 10 ml                      Confezione singola sterile</t>
  </si>
  <si>
    <t>CBF062</t>
  </si>
  <si>
    <t xml:space="preserve">Olio di Silicone ultrapurificato Siluron 1000 Cs Fluoron flacone da 10 ml (o in siringa).                           Confezione singola sterile </t>
  </si>
  <si>
    <t>CBF040</t>
  </si>
  <si>
    <t>Olio di Silicone "pesante" Densiron 68 Fluoron flacone da 10 ml (o in siringa)                        Confezione singola sterile</t>
  </si>
  <si>
    <t>CBF030</t>
  </si>
  <si>
    <t>Cannula monouso Sterimedix retta 20 Gauge x 1 1/2 (0,90x38mm) con estensione terminale in silicone flessibibile lunghezza 3 mm per fluido sottoretinico. In tale fornitura è incluso un manipolo pluriuso backflush geuder (codice GE31805)</t>
  </si>
  <si>
    <t>SM4411</t>
  </si>
  <si>
    <t>Cannula monouso Sterimedix retta 23 Gauge x 1 1/4 (0,60x32mm) con terminale protetto silicone. In tale fornitura è incluso un manipolo pluriuso backflush Geuder (codice GE31805)</t>
  </si>
  <si>
    <t>SM4458</t>
  </si>
  <si>
    <t xml:space="preserve">Lenti Chirurgiche monouso ad immagine diretta marca Volk </t>
  </si>
  <si>
    <t>V30PD10 VWFD10 VMD10  V30PD10 VFLATSSVD10 VBCD10</t>
  </si>
  <si>
    <t>Sonda laser Ceramoptec MegaBeam 20 gauge monouso retta per endofotocoagulazione.           Confezione singola sterile</t>
  </si>
  <si>
    <t>EPD20SMAZ</t>
  </si>
  <si>
    <t>Sonda laser Ceramoptec MegaBeam 23G monouso retta per endofotocoagulazione. Confezione singola sterile</t>
  </si>
  <si>
    <t>EPD23SMAZ</t>
  </si>
  <si>
    <t>Lente intraoculare monopezzo equiconvessa PMMA (poteri compresi tra +08,0 e + 30,0 diottrie)</t>
  </si>
  <si>
    <t>LS111</t>
  </si>
  <si>
    <t>ELLEGI MEDICAL OPTICS S.R.L.</t>
  </si>
  <si>
    <t>RS-Blue (Tripan-Blu 0,05%) in flacone da 1,5 ml.</t>
  </si>
  <si>
    <t>RSB 001-00</t>
  </si>
  <si>
    <t>6 PZ.</t>
  </si>
  <si>
    <t xml:space="preserve">Soluzione viscoelastica Healon, in siringa pre-riempita da 0,85 ml. (HL85) </t>
  </si>
  <si>
    <t>Cod. 10200012</t>
  </si>
  <si>
    <t>1 pz.</t>
  </si>
  <si>
    <t>Acido ialuronico con ago-cannula, monouso</t>
  </si>
  <si>
    <t>Hexavisc 3%</t>
  </si>
  <si>
    <t xml:space="preserve">Soluzione viscoelastica Healon GV, in siringa pre-riempita da 0,85 ml. (HGV85) </t>
  </si>
  <si>
    <t>Cod. 10200014</t>
  </si>
  <si>
    <t>Lente asferica con Optiedge per camera posteriore, modello Tecnis, completa di iniettore in titanio e cartridge monouso.</t>
  </si>
  <si>
    <t>ZA9003</t>
  </si>
  <si>
    <t>Lente asferica monopezzo per camera posteriore modello Tecnis 1, completa di iniettore in titanio e cartridge monouso.</t>
  </si>
  <si>
    <t>ZCB00</t>
  </si>
  <si>
    <t>Lente intraoculare sterile, idrofoba, asferica, pre-caricata in iniettore monouso completa di cartridge</t>
  </si>
  <si>
    <t>HEP 1 HPI</t>
  </si>
  <si>
    <t>BIOPTIKA</t>
  </si>
  <si>
    <t>Fidial Plus 20mg/1,1 ml</t>
  </si>
  <si>
    <t>Fidia Farmaceutici SpA</t>
  </si>
  <si>
    <t>Bomboletta da 50 ml di gas esafloruro di zolfo SF6 miscelato al 20% con azoto confezione completa di 1 siringa in plastica da 60ml, 1 rubinetto a tre vie, 1 filtro 0,22 micron, 1 ago da 27G e 1 ago da 30g    dispositivo medico di classe IIB prod. Micromed</t>
  </si>
  <si>
    <t>MMD-780</t>
  </si>
  <si>
    <t>Bomboletta da 50 ml di gas esafluoroetano C2F6  miscelato al 16% con azoto confezione completa di 1 siringa in plastica da 60ml, 1 rubinetto a tre vie, 1 filtro 0,22 micron, 1 ago da 27G e 1 ago da 30g    dispositivo medico di classe IIB prod. Micromed</t>
  </si>
  <si>
    <t>MMD-784</t>
  </si>
  <si>
    <t xml:space="preserve">Bomboletta da 50 ml di gas octafluoropropano C3F8 miscelato al 12% con azoto confezione completa di 1 siringa in plastica da 60ml, 1 rubinetto a tre vie, 1 filtro 0,22 micron, 1 ago da 27G e 1 ago da 30g    dispositivo medico di classe IIB prod. Micromed </t>
  </si>
  <si>
    <t>MMD-787</t>
  </si>
  <si>
    <t xml:space="preserve">Soluzione viscoelastica intraoculare a base di ialuronato di sodio I-space cohesive, siringa in vetro da 1 ml sterile completa di ago-cannula da 27G  prod. Vivacy </t>
  </si>
  <si>
    <t>VD</t>
  </si>
  <si>
    <t xml:space="preserve">Anello di tensione capsulare precaricato Jetring prod. Medicontur </t>
  </si>
  <si>
    <t>11 ABC</t>
  </si>
  <si>
    <t xml:space="preserve">Uncini retrattori dell'iride monouso prod. Biotech </t>
  </si>
  <si>
    <t>Bio-Iris</t>
  </si>
  <si>
    <t xml:space="preserve">Lente intraoculare pieghevole acrlica idrofoba precaricata monoblocco con filtro alla luce blu, range diottrico da +10 a + 30D  prod. Hoya Surgical Optics  </t>
  </si>
  <si>
    <t>Isert - 251</t>
  </si>
  <si>
    <t xml:space="preserve">Lente intraoculare monopezzo asferica per taglio da 1,8mm completa di kit cartrdrige + iniettore Medjet 1,8 prod. Medicontur </t>
  </si>
  <si>
    <t>677AB + Medjet 1,8</t>
  </si>
  <si>
    <t xml:space="preserve">MEDINOVA SRL </t>
  </si>
  <si>
    <t xml:space="preserve">  Impianto Viscoelastico cross Linkato - prod. Antheis </t>
  </si>
  <si>
    <t>HEA060</t>
  </si>
  <si>
    <t>Eagle Vision</t>
  </si>
  <si>
    <t xml:space="preserve">F C I </t>
  </si>
  <si>
    <t>S1-1400</t>
  </si>
  <si>
    <t>S1-1610/1289</t>
  </si>
  <si>
    <t>Addition  Technology</t>
  </si>
  <si>
    <t>KW/INTACS</t>
  </si>
  <si>
    <t>OPHTEC</t>
  </si>
  <si>
    <t>TOC4ACEGSW</t>
  </si>
  <si>
    <t>40114/115SW</t>
  </si>
  <si>
    <t>SACCO OTTICA</t>
  </si>
  <si>
    <t>24203                              24053                            *Si precisa che l'offerta dei più prodotti non deve essere considerata "alternativa" in quanto gli stessi differiscono per la sola dimensione del lume interno.</t>
  </si>
  <si>
    <r>
      <t xml:space="preserve">Manipolo d’aspirazione Duet
</t>
    </r>
    <r>
      <rPr>
        <b/>
        <sz val="9"/>
        <rFont val="Arial"/>
        <family val="2"/>
      </rPr>
      <t>completo di una delle seguenti punte a scelta:</t>
    </r>
    <r>
      <rPr>
        <sz val="9"/>
        <rFont val="Arial"/>
        <family val="2"/>
      </rPr>
      <t xml:space="preserve">
Punta aspirazione curva 21g, foro 0,3mm (DU-02307)
Punta aspirazione curva 20g, foro 0,3mm (DU-02302)
Punta aspirazione curva 22g, foro 0.3mm (DU-02355)
                     +
Manipolo d’irrigazione Duet</t>
    </r>
    <r>
      <rPr>
        <b/>
        <sz val="9"/>
        <rFont val="Arial"/>
        <family val="2"/>
      </rPr>
      <t xml:space="preserve"> completo di una delle seguenti punte a scelta:</t>
    </r>
    <r>
      <rPr>
        <sz val="9"/>
        <rFont val="Arial"/>
        <family val="2"/>
      </rPr>
      <t xml:space="preserve">
Punta irrigazione curva 21g, terminale chiuso (DU-02306)
Punta irrigazione curva 20g, terminale chiuso (DU-02301)
Punta irrigazione curva 22g, terminale chiuso (DU-02354)
</t>
    </r>
  </si>
  <si>
    <t>21</t>
  </si>
  <si>
    <t>Lotto</t>
  </si>
  <si>
    <t>Sub.</t>
  </si>
  <si>
    <t>Descrizione prodotto</t>
  </si>
  <si>
    <t>Descrizione prodotto offerto</t>
  </si>
  <si>
    <t>Codice prodotto</t>
  </si>
  <si>
    <t>Prezzo unitario offerto</t>
  </si>
  <si>
    <t>CARL ZEISS</t>
  </si>
  <si>
    <t xml:space="preserve">fiale di  acido ialuronico  (sodio   ialuronato ) al   1,5% e idrocloruro di  lidocaina al 1% in soluzione  fisiologica in siringa    preriempita  comprensiva di ago cannula in  confezione  sterile  monouso </t>
  </si>
  <si>
    <t>soluzione viscosa trasparente costituita da ialuronato di sodio allo 0,3% e idrocloruro di  lidocaina al 2% in soluzione fisiologica contenente un tampone fosfato, indicata per l’applicazione topica prima della chirurgia intraoculare</t>
  </si>
  <si>
    <t>VISTHESIA</t>
  </si>
  <si>
    <t>SINGOLA</t>
  </si>
  <si>
    <t>17</t>
  </si>
  <si>
    <r>
      <t xml:space="preserve">La lente multifocale, pieghevole intraoculare da microincisione è uno strumento ottico di precisione ad </t>
    </r>
    <r>
      <rPr>
        <b/>
        <sz val="10"/>
        <rFont val="LTFrutiger Next Regular"/>
      </rPr>
      <t>assorbimento UV</t>
    </r>
    <r>
      <rPr>
        <sz val="10"/>
        <rFont val="LTFrutiger Next Regular"/>
      </rPr>
      <t xml:space="preserve"> per uso medico - la possibilità di essere iniettata attraverso una microincisione (da 1,5/1,7 mm)</t>
    </r>
  </si>
  <si>
    <t>AT LISA 809M</t>
  </si>
  <si>
    <t>CT ASPHINA 409MP</t>
  </si>
  <si>
    <t>60</t>
  </si>
  <si>
    <r>
      <t xml:space="preserve">lente pieghevole intraoculare da microincisione è uno strumento ottico di precisione ad </t>
    </r>
    <r>
      <rPr>
        <b/>
        <sz val="9"/>
        <rFont val="LTFrutiger Next Regular"/>
      </rPr>
      <t>assorbimento UV</t>
    </r>
    <r>
      <rPr>
        <sz val="9"/>
        <rFont val="LTFrutiger Next Regular"/>
      </rPr>
      <t xml:space="preserve"> per uso medico - Una delle caratteristiche principali di questa lente è la possibilità di essere iniettata attraverso una microincisione (1,8 mm</t>
    </r>
  </si>
  <si>
    <t>Prezzo Complessivo</t>
  </si>
  <si>
    <t xml:space="preserve">‘’crescent knife - bevel up’’ monouso sterili antiriflesso angolati sterili con  appoggia - indice  per  orientamento  lama </t>
  </si>
  <si>
    <t xml:space="preserve">mini ‘’crescent knife - bevel up’’ monouso sterili antiriflesso angolati sterili con  appoggia - indice  per  orientamento  lama  per sclerectomia </t>
  </si>
  <si>
    <t>bisturi monouso da 22,5° sterili con  appoggia –indice con manico antiscivolamento  per  orientamento  lama con  trattamento  antiriflesso</t>
  </si>
  <si>
    <t xml:space="preserve">bisturi monouso sterili per microincisione per tecnica bimanuale precalibrati da 2.4 mm oppure 2,2 mm  curvi con  appoggia –indice  per  orientamento  lama  con  trattamento  antiriflesso con manico antiscivolamento  con marcatura  a  due  mm </t>
  </si>
  <si>
    <t xml:space="preserve">bisturi monouso angolati  con  bordo  tagliente  ad  ali  gabbiano  di   3.0  mm sterili   con  appoggia-indice  per  orientamento  lama con  trattamento  antiriflesso con manico antiscivolamento  </t>
  </si>
  <si>
    <t xml:space="preserve">bisturi monouso sterili per sclerotomia da 19 ga con appoggia  indice  per  orientamento  lama  con  trattamento  antiriflesso </t>
  </si>
  <si>
    <t>71.1</t>
  </si>
  <si>
    <t>container in acciaio inox cm. 285x185x100h circa, con filtro per 2000 sterilizzazioni, con cesto interno estraibile e tappeto in silicone sterilizzabile completa di ferri chirurgici in titanio”</t>
  </si>
  <si>
    <t>71.2</t>
  </si>
  <si>
    <t>blefarostato a vite temporale a valve aperte con  meccanismo  in peek con vite più lunga per una miglior presa</t>
  </si>
  <si>
    <t>71.3</t>
  </si>
  <si>
    <t>pinza per capsuloressi  in  titanio  modello tipo inamura  per incisioni inferiori   a 1,5 mm    con  pinze  sostituibili in  caso  di  rottura , lunghezza branche curve fino al punto di incrocio  8.5 mm  manico  arrotondato  ergonomico</t>
  </si>
  <si>
    <t>71.4</t>
  </si>
  <si>
    <t xml:space="preserve">cannule  di  aspirazione  bimanuale   in  titanio   con cannula sabbiata da 0,80 mm e di  foro per   aspirazione da 0,30  mm </t>
  </si>
  <si>
    <t>71.5</t>
  </si>
  <si>
    <t xml:space="preserve">cannule  di   irrigazione  bimanuale   in  titanio   con cannula  liscia  a sezione  rotonda  da 0,80 mm e  con due  fori  di irrigazione  da 0,50 mm  foro di  aspirazione 0,30  mm </t>
  </si>
  <si>
    <t>71.6</t>
  </si>
  <si>
    <t>manici per irrigazione  bimanuale in titanio  con  attacco  di  sicurezza safe -lock  e doppio o-ring con  cannule  smontabili per una  facile  pulizia</t>
  </si>
  <si>
    <t>71.7</t>
  </si>
  <si>
    <t>manici per aspirazione  bimanuale in titanio  con  attacco  di  sicurezza safe -lock e doppio o-ring con  cannule  smontabili per una  facile  pulizia</t>
  </si>
  <si>
    <t>71.8</t>
  </si>
  <si>
    <t>pinze  sclero-corneali  modello  tipo di piers curva da 0,25 mm in  titanio e lunghezza totale 84 mm con piano prendifilo di 6 mm manico piatto  ergonomico</t>
  </si>
  <si>
    <t>71.9</t>
  </si>
  <si>
    <t>pinze di  eckardth  monouso per  vitrectomia  da 23 g in  titanio</t>
  </si>
  <si>
    <t>71.10</t>
  </si>
  <si>
    <t>pinze di  eckardth  monouso per  vitrectomia  da 20 g in  titanio</t>
  </si>
  <si>
    <t>Bisturi monouso Oasis Medical PremierEdge "Crescent knife" manico plastica lama retta satinata larghezza 2,0 mm Bevel Up. Confezione singola sterile da 6 pz</t>
  </si>
  <si>
    <t>SIP3720A</t>
  </si>
  <si>
    <t>Bisturi monouso Oasis Medical PremierEdge "Vitrectomia MVR" manico plastica lama retta satinata larghezza 19 gauge (1,08 mm). Confezione singola sterile da 6 pz.</t>
  </si>
  <si>
    <t>SIP3519</t>
  </si>
  <si>
    <t>Bisturi monouso Oasis Medical PremierEdge "Stab Incision" manico plastica lama satinata 22,5°. Confezione seingola sterile da 6 pz.</t>
  </si>
  <si>
    <t>SIP3022</t>
  </si>
  <si>
    <t xml:space="preserve">bisturi monouso sterile Sharpoint modello mini crescent knife lama per per sclerectomia prod. Surgical Specialties Corporation </t>
  </si>
  <si>
    <t>Microbisturi AOK® Alcon® angolato per facoemulsificazione ClearCut™ Single bevel 2.4 INTREPID mm satinato - Cod 8065-9924-45</t>
  </si>
  <si>
    <t>8065-9924-45</t>
  </si>
  <si>
    <t>Microbisturi AOK® Alcon® angolato per facoemulsificazione 3.0 mm satinato Cod 8065-9929-61</t>
  </si>
  <si>
    <t>8065-9929-61</t>
  </si>
  <si>
    <t xml:space="preserve">Cassetta sterilizzazione in acciaio 18/8, ad 1 ripiano, con tappeto in silicone e filtro tessile, mis. 280x195x50mm </t>
  </si>
  <si>
    <t>E43-112</t>
  </si>
  <si>
    <t>Blefarostato Lieberman in titanio adulti</t>
  </si>
  <si>
    <t>E40-100T</t>
  </si>
  <si>
    <t>Pinza Inamura piccole incisioni acuta in titanio</t>
  </si>
  <si>
    <t>E30-591TSH</t>
  </si>
  <si>
    <t>Manipolo per aspirazione con cannula curva, 21ga/0.8mm x 17mm, con foro di apertura superiore da 0.3mm., estremità ruvida, removibile, risterilizzabile</t>
  </si>
  <si>
    <t>E20-452</t>
  </si>
  <si>
    <t>Manipolo per irrigazione, cannula curva, 21ga/0.8mm x 17mm, con doppio foro di apertura laterale da 0.5mm., estremità liscia, removibile, risterilizzabile</t>
  </si>
  <si>
    <t>E20-441</t>
  </si>
  <si>
    <t>Manico irrigazione per cannule intercambiabili 
completo di cannula irrigazione 21G intercambiabili</t>
  </si>
  <si>
    <t>E20-460
+
E20-461</t>
  </si>
  <si>
    <t>Manico aspirazione per cannule intercambiabili
completo di cannule aspirazione 21G intercambiabili</t>
  </si>
  <si>
    <t>E20-470
+
E20-471</t>
  </si>
  <si>
    <t>Pinza corneale Hoskin tipo colibri in titanio</t>
  </si>
  <si>
    <t>E30-038T</t>
  </si>
  <si>
    <t>Micropinza vitreale 23G presa delicata</t>
  </si>
  <si>
    <t>E30-673S23</t>
  </si>
  <si>
    <t>Pinza VR 20G presa in punta delicata</t>
  </si>
  <si>
    <t>E30-673S</t>
  </si>
  <si>
    <t>35.1</t>
  </si>
  <si>
    <t>35.2</t>
  </si>
  <si>
    <t>35.3</t>
  </si>
  <si>
    <t>35.4</t>
  </si>
  <si>
    <t>c.s.</t>
  </si>
  <si>
    <t>manipolo di irrigazione</t>
  </si>
  <si>
    <t>sonda di irrigazione</t>
  </si>
  <si>
    <t>sonda d'aspirazione</t>
  </si>
  <si>
    <t>manipolo d'aspirazione</t>
  </si>
  <si>
    <t>importo IVA</t>
  </si>
  <si>
    <t>subtot.</t>
  </si>
  <si>
    <t>subtot. + IVA</t>
  </si>
  <si>
    <t>totale c.vo</t>
  </si>
  <si>
    <t>importo cauzione</t>
  </si>
</sst>
</file>

<file path=xl/styles.xml><?xml version="1.0" encoding="utf-8"?>
<styleSheet xmlns="http://schemas.openxmlformats.org/spreadsheetml/2006/main">
  <numFmts count="4">
    <numFmt numFmtId="44" formatCode="_-&quot;€&quot;\ * #,##0.00_-;\-&quot;€&quot;\ * #,##0.00_-;_-&quot;€&quot;\ * &quot;-&quot;??_-;_-@_-"/>
    <numFmt numFmtId="164" formatCode="&quot;€&quot;\ #,##0.00"/>
    <numFmt numFmtId="165" formatCode="&quot;€&quot;\ #,##0.00000"/>
    <numFmt numFmtId="166" formatCode="_-&quot;€&quot;\ * #,##0.00000_-;\-&quot;€&quot;\ * #,##0.00000_-;_-&quot;€&quot;\ * &quot;-&quot;?????_-;_-@_-"/>
  </numFmts>
  <fonts count="19">
    <font>
      <sz val="11"/>
      <color theme="1"/>
      <name val="Calibri"/>
      <family val="2"/>
      <scheme val="minor"/>
    </font>
    <font>
      <b/>
      <sz val="10"/>
      <name val="Arial"/>
      <family val="2"/>
    </font>
    <font>
      <sz val="10"/>
      <name val="Arial"/>
      <family val="2"/>
    </font>
    <font>
      <b/>
      <sz val="11"/>
      <name val="Arial"/>
      <family val="2"/>
    </font>
    <font>
      <sz val="11"/>
      <name val="Arial"/>
      <family val="2"/>
    </font>
    <font>
      <sz val="9"/>
      <name val="Arial"/>
      <family val="2"/>
    </font>
    <font>
      <u/>
      <sz val="10"/>
      <name val="Arial"/>
      <family val="2"/>
    </font>
    <font>
      <sz val="11"/>
      <name val="Calibri"/>
      <family val="2"/>
    </font>
    <font>
      <sz val="10"/>
      <name val="Calibri"/>
      <family val="2"/>
    </font>
    <font>
      <sz val="9"/>
      <name val="Calibri"/>
      <family val="2"/>
    </font>
    <font>
      <b/>
      <sz val="11"/>
      <color theme="1"/>
      <name val="Calibri"/>
      <family val="2"/>
      <scheme val="minor"/>
    </font>
    <font>
      <b/>
      <sz val="9"/>
      <name val="Arial"/>
      <family val="2"/>
    </font>
    <font>
      <sz val="9"/>
      <color theme="1"/>
      <name val="Calibri"/>
      <family val="2"/>
      <scheme val="minor"/>
    </font>
    <font>
      <sz val="10"/>
      <name val="LTFrutiger Next Regular"/>
    </font>
    <font>
      <b/>
      <sz val="10"/>
      <name val="LTFrutiger Next Regular"/>
    </font>
    <font>
      <sz val="9"/>
      <name val="LTFrutiger Next Regular"/>
    </font>
    <font>
      <b/>
      <sz val="9"/>
      <name val="LTFrutiger Next Regular"/>
    </font>
    <font>
      <sz val="8"/>
      <name val="Arial"/>
      <family val="2"/>
    </font>
    <font>
      <sz val="9"/>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115">
    <xf numFmtId="0" fontId="0" fillId="0" borderId="0" xfId="0"/>
    <xf numFmtId="0" fontId="2" fillId="0" borderId="1" xfId="0" applyFont="1" applyFill="1" applyBorder="1" applyAlignment="1">
      <alignment horizontal="center" vertical="center" wrapText="1"/>
    </xf>
    <xf numFmtId="0" fontId="0" fillId="0" borderId="0" xfId="0" applyFill="1"/>
    <xf numFmtId="0" fontId="0" fillId="0" borderId="0" xfId="0" applyFill="1" applyAlignment="1">
      <alignment horizontal="center"/>
    </xf>
    <xf numFmtId="0" fontId="1" fillId="0" borderId="1" xfId="0" applyFont="1" applyFill="1" applyBorder="1" applyAlignment="1">
      <alignment horizontal="center" vertical="center"/>
    </xf>
    <xf numFmtId="0" fontId="2" fillId="0" borderId="1" xfId="0" applyFont="1" applyFill="1" applyBorder="1" applyAlignment="1">
      <alignment horizontal="justify" vertical="top" wrapText="1"/>
    </xf>
    <xf numFmtId="3" fontId="2" fillId="0" borderId="1" xfId="0" applyNumberFormat="1" applyFont="1" applyFill="1" applyBorder="1" applyAlignment="1">
      <alignment horizontal="right" vertical="center" wrapText="1"/>
    </xf>
    <xf numFmtId="3" fontId="4" fillId="0" borderId="1" xfId="0" applyNumberFormat="1" applyFont="1" applyFill="1" applyBorder="1" applyAlignment="1">
      <alignment horizontal="right" vertical="center" wrapText="1"/>
    </xf>
    <xf numFmtId="165" fontId="0" fillId="0" borderId="1" xfId="0" applyNumberFormat="1" applyFill="1" applyBorder="1" applyAlignment="1">
      <alignment horizontal="right" vertical="center"/>
    </xf>
    <xf numFmtId="49"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65" fontId="4"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vertical="top" wrapText="1"/>
    </xf>
    <xf numFmtId="3" fontId="2" fillId="0" borderId="1" xfId="0" applyNumberFormat="1" applyFont="1" applyFill="1" applyBorder="1" applyAlignment="1">
      <alignment vertical="center" wrapText="1"/>
    </xf>
    <xf numFmtId="0" fontId="3" fillId="0" borderId="2"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3" fontId="1"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164" fontId="11"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165"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top" wrapText="1"/>
    </xf>
    <xf numFmtId="3" fontId="2" fillId="0" borderId="6" xfId="0" applyNumberFormat="1" applyFont="1" applyFill="1" applyBorder="1" applyAlignment="1">
      <alignment horizontal="right" vertical="center" wrapText="1"/>
    </xf>
    <xf numFmtId="3" fontId="4" fillId="0" borderId="6" xfId="0" applyNumberFormat="1" applyFont="1" applyFill="1" applyBorder="1" applyAlignment="1">
      <alignment horizontal="right" vertical="center" wrapText="1"/>
    </xf>
    <xf numFmtId="165" fontId="0" fillId="0" borderId="6" xfId="0" applyNumberFormat="1" applyFill="1" applyBorder="1" applyAlignment="1">
      <alignment horizontal="right" vertical="center"/>
    </xf>
    <xf numFmtId="0" fontId="1"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3" fontId="5" fillId="0" borderId="6" xfId="0" applyNumberFormat="1" applyFont="1" applyFill="1" applyBorder="1" applyAlignment="1">
      <alignment horizontal="left" vertical="top" wrapText="1"/>
    </xf>
    <xf numFmtId="3" fontId="5" fillId="0" borderId="1" xfId="0" applyNumberFormat="1" applyFont="1" applyFill="1" applyBorder="1" applyAlignment="1">
      <alignment horizontal="left" vertical="top" wrapText="1"/>
    </xf>
    <xf numFmtId="3" fontId="9"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left" vertical="top" wrapText="1"/>
    </xf>
    <xf numFmtId="164" fontId="5" fillId="0" borderId="6"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4" fontId="5" fillId="0" borderId="1" xfId="0" quotePrefix="1" applyNumberFormat="1" applyFont="1" applyFill="1" applyBorder="1" applyAlignment="1">
      <alignment horizontal="center" vertical="center" wrapText="1"/>
    </xf>
    <xf numFmtId="164" fontId="0" fillId="0" borderId="6" xfId="0" quotePrefix="1" applyNumberFormat="1" applyFill="1" applyBorder="1" applyAlignment="1">
      <alignment horizontal="center" vertical="center"/>
    </xf>
    <xf numFmtId="49" fontId="0" fillId="0" borderId="1" xfId="0" applyNumberFormat="1" applyFill="1" applyBorder="1" applyAlignment="1">
      <alignment horizontal="center" vertical="center"/>
    </xf>
    <xf numFmtId="164" fontId="0" fillId="0" borderId="1" xfId="0" quotePrefix="1" applyNumberFormat="1" applyFill="1" applyBorder="1" applyAlignment="1">
      <alignment horizontal="center" vertical="center"/>
    </xf>
    <xf numFmtId="164"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164" fontId="2" fillId="0" borderId="1" xfId="0" quotePrefix="1"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justify" vertical="top" wrapText="1"/>
    </xf>
    <xf numFmtId="3" fontId="2"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13" fillId="0" borderId="1" xfId="0" applyFont="1" applyBorder="1" applyAlignment="1">
      <alignment wrapText="1"/>
    </xf>
    <xf numFmtId="164" fontId="4" fillId="0"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 fillId="0" borderId="8" xfId="0" applyFont="1" applyBorder="1" applyAlignment="1">
      <alignment horizontal="center" vertical="center"/>
    </xf>
    <xf numFmtId="49" fontId="1" fillId="0" borderId="8" xfId="0" applyNumberFormat="1" applyFont="1" applyBorder="1" applyAlignment="1">
      <alignment horizontal="center" vertical="center"/>
    </xf>
    <xf numFmtId="0" fontId="0" fillId="0" borderId="0" xfId="0" applyAlignment="1">
      <alignment horizontal="right"/>
    </xf>
    <xf numFmtId="0" fontId="12" fillId="0" borderId="0" xfId="0" applyFont="1" applyFill="1" applyAlignment="1">
      <alignment horizontal="center" vertical="center"/>
    </xf>
    <xf numFmtId="0" fontId="0" fillId="0" borderId="0" xfId="0" applyFill="1" applyAlignment="1">
      <alignment horizontal="center" vertical="center"/>
    </xf>
    <xf numFmtId="165" fontId="0" fillId="0" borderId="0" xfId="0" applyNumberFormat="1" applyFill="1" applyAlignment="1">
      <alignment horizontal="right" vertical="center"/>
    </xf>
    <xf numFmtId="0" fontId="12" fillId="0" borderId="0" xfId="0" applyFont="1" applyFill="1" applyAlignment="1">
      <alignment wrapText="1"/>
    </xf>
    <xf numFmtId="4" fontId="0" fillId="0" borderId="0" xfId="0" applyNumberFormat="1"/>
    <xf numFmtId="0" fontId="1" fillId="0" borderId="1" xfId="0"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2" fillId="0" borderId="11" xfId="0" applyFont="1" applyBorder="1" applyAlignment="1">
      <alignment horizontal="justify" vertical="top" wrapText="1"/>
    </xf>
    <xf numFmtId="3" fontId="2" fillId="0" borderId="11" xfId="0" applyNumberFormat="1" applyFont="1" applyBorder="1" applyAlignment="1">
      <alignment horizontal="right" vertical="center" wrapText="1"/>
    </xf>
    <xf numFmtId="0" fontId="0" fillId="0" borderId="0" xfId="0" applyFill="1" applyBorder="1" applyAlignment="1">
      <alignment horizontal="center"/>
    </xf>
    <xf numFmtId="0" fontId="0" fillId="0" borderId="0" xfId="0" applyFill="1" applyBorder="1"/>
    <xf numFmtId="0" fontId="12" fillId="0" borderId="0" xfId="0" applyFont="1" applyFill="1" applyBorder="1" applyAlignment="1">
      <alignment wrapText="1"/>
    </xf>
    <xf numFmtId="0" fontId="12" fillId="0" borderId="0" xfId="0" applyFont="1" applyFill="1" applyBorder="1" applyAlignment="1">
      <alignment horizontal="center" vertical="center"/>
    </xf>
    <xf numFmtId="3" fontId="17" fillId="0" borderId="1" xfId="0" applyNumberFormat="1" applyFont="1" applyFill="1" applyBorder="1" applyAlignment="1">
      <alignment horizontal="justify" vertical="top" wrapText="1"/>
    </xf>
    <xf numFmtId="3" fontId="17" fillId="0" borderId="1" xfId="0" applyNumberFormat="1" applyFont="1" applyFill="1" applyBorder="1" applyAlignment="1">
      <alignment horizontal="left" vertical="center" wrapText="1"/>
    </xf>
    <xf numFmtId="165" fontId="7" fillId="0" borderId="1" xfId="0" applyNumberFormat="1" applyFont="1" applyFill="1" applyBorder="1" applyAlignment="1">
      <alignment horizontal="right" vertical="center"/>
    </xf>
    <xf numFmtId="164"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xf>
    <xf numFmtId="164" fontId="4" fillId="0" borderId="1" xfId="0" applyNumberFormat="1" applyFont="1" applyFill="1" applyBorder="1" applyAlignment="1">
      <alignment horizontal="center" wrapText="1"/>
    </xf>
    <xf numFmtId="166" fontId="0" fillId="0" borderId="1" xfId="0" applyNumberFormat="1" applyFill="1" applyBorder="1" applyAlignment="1">
      <alignment horizontal="center" vertical="center"/>
    </xf>
    <xf numFmtId="0" fontId="2" fillId="0" borderId="11" xfId="0" applyFont="1" applyFill="1" applyBorder="1" applyAlignment="1">
      <alignment horizontal="center" vertical="center" wrapText="1"/>
    </xf>
    <xf numFmtId="3" fontId="4" fillId="0" borderId="11" xfId="0" applyNumberFormat="1" applyFont="1" applyFill="1" applyBorder="1" applyAlignment="1">
      <alignment horizontal="right" vertical="center" wrapText="1"/>
    </xf>
    <xf numFmtId="166" fontId="0" fillId="0" borderId="11" xfId="0" applyNumberFormat="1" applyFill="1" applyBorder="1" applyAlignment="1">
      <alignment horizontal="center" vertical="center"/>
    </xf>
    <xf numFmtId="3" fontId="5" fillId="0" borderId="1" xfId="0" applyNumberFormat="1" applyFont="1" applyFill="1" applyBorder="1" applyAlignment="1">
      <alignment horizontal="justify" vertical="top" wrapText="1"/>
    </xf>
    <xf numFmtId="3" fontId="5" fillId="0" borderId="11" xfId="0" applyNumberFormat="1" applyFont="1" applyFill="1" applyBorder="1" applyAlignment="1">
      <alignment horizontal="justify" vertical="top" wrapText="1"/>
    </xf>
    <xf numFmtId="164" fontId="0" fillId="0" borderId="11" xfId="0" applyNumberFormat="1" applyFill="1" applyBorder="1" applyAlignment="1">
      <alignment horizontal="center" vertical="center"/>
    </xf>
    <xf numFmtId="164" fontId="4" fillId="0" borderId="11" xfId="0" applyNumberFormat="1" applyFont="1" applyFill="1" applyBorder="1" applyAlignment="1">
      <alignment horizontal="center" vertical="center" wrapText="1"/>
    </xf>
    <xf numFmtId="165" fontId="10" fillId="0" borderId="0" xfId="0" applyNumberFormat="1" applyFont="1" applyFill="1" applyAlignment="1">
      <alignment horizontal="right" vertical="center"/>
    </xf>
    <xf numFmtId="3" fontId="1" fillId="0" borderId="4" xfId="0" applyNumberFormat="1" applyFont="1" applyFill="1" applyBorder="1" applyAlignment="1">
      <alignment horizontal="center" vertical="center" wrapText="1"/>
    </xf>
    <xf numFmtId="3" fontId="0" fillId="0" borderId="7" xfId="0" applyNumberFormat="1" applyFill="1" applyBorder="1" applyAlignment="1">
      <alignment horizontal="center" vertical="center"/>
    </xf>
    <xf numFmtId="9" fontId="0" fillId="0" borderId="9" xfId="0" quotePrefix="1" applyNumberFormat="1" applyFill="1" applyBorder="1" applyAlignment="1">
      <alignment horizontal="center" vertical="center"/>
    </xf>
    <xf numFmtId="3" fontId="0" fillId="0" borderId="9" xfId="0" applyNumberFormat="1" applyFill="1" applyBorder="1" applyAlignment="1">
      <alignment horizontal="center" vertical="center"/>
    </xf>
    <xf numFmtId="3" fontId="8" fillId="0" borderId="9"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7" fillId="0" borderId="9" xfId="0" applyNumberFormat="1" applyFont="1" applyFill="1" applyBorder="1" applyAlignment="1">
      <alignment horizontal="center" vertical="center"/>
    </xf>
    <xf numFmtId="3" fontId="0" fillId="0" borderId="12" xfId="0" applyNumberFormat="1" applyFill="1" applyBorder="1" applyAlignment="1">
      <alignment horizontal="center" vertical="center"/>
    </xf>
    <xf numFmtId="164" fontId="1" fillId="0" borderId="3" xfId="0" applyNumberFormat="1" applyFont="1" applyFill="1" applyBorder="1" applyAlignment="1">
      <alignment horizontal="center" vertical="center" wrapText="1"/>
    </xf>
    <xf numFmtId="164" fontId="10" fillId="0" borderId="0" xfId="0" applyNumberFormat="1" applyFont="1" applyFill="1" applyAlignment="1">
      <alignment horizontal="right" vertical="center"/>
    </xf>
    <xf numFmtId="164" fontId="2" fillId="0" borderId="6" xfId="0" applyNumberFormat="1" applyFont="1" applyFill="1" applyBorder="1" applyAlignment="1">
      <alignment horizontal="right" vertical="center" wrapText="1"/>
    </xf>
    <xf numFmtId="164" fontId="2" fillId="0" borderId="1" xfId="0" applyNumberFormat="1" applyFont="1" applyFill="1" applyBorder="1" applyAlignment="1">
      <alignment horizontal="right" vertical="center" wrapText="1"/>
    </xf>
    <xf numFmtId="164" fontId="2" fillId="0" borderId="11" xfId="0" applyNumberFormat="1" applyFont="1" applyFill="1" applyBorder="1" applyAlignment="1">
      <alignment horizontal="right" vertical="center" wrapText="1"/>
    </xf>
    <xf numFmtId="164" fontId="0" fillId="0" borderId="0" xfId="0" applyNumberFormat="1" applyFill="1" applyAlignment="1">
      <alignment horizontal="right" vertical="center"/>
    </xf>
    <xf numFmtId="164" fontId="0" fillId="0" borderId="0" xfId="0" applyNumberFormat="1" applyFill="1" applyBorder="1" applyAlignment="1">
      <alignment horizontal="right" vertical="center"/>
    </xf>
    <xf numFmtId="164" fontId="1" fillId="0" borderId="0" xfId="0" applyNumberFormat="1" applyFont="1" applyFill="1" applyBorder="1" applyAlignment="1">
      <alignment horizontal="right" vertical="center" wrapText="1"/>
    </xf>
    <xf numFmtId="0" fontId="10" fillId="0" borderId="0" xfId="0" applyFont="1" applyFill="1" applyAlignment="1">
      <alignment horizontal="center" vertical="center"/>
    </xf>
    <xf numFmtId="1" fontId="10" fillId="0" borderId="0" xfId="0" applyNumberFormat="1" applyFont="1" applyFill="1" applyAlignment="1">
      <alignment horizontal="right" vertical="center"/>
    </xf>
    <xf numFmtId="165" fontId="10" fillId="0" borderId="0" xfId="0" applyNumberFormat="1" applyFont="1" applyFill="1" applyAlignment="1">
      <alignment horizontal="center" vertical="center"/>
    </xf>
  </cellXfs>
  <cellStyles count="2">
    <cellStyle name="Euro" xfId="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26"/>
  <sheetViews>
    <sheetView tabSelected="1" zoomScaleNormal="100" workbookViewId="0"/>
  </sheetViews>
  <sheetFormatPr defaultRowHeight="15"/>
  <cols>
    <col min="1" max="1" width="6.28515625" style="3" customWidth="1"/>
    <col min="2" max="2" width="6.42578125" style="3" customWidth="1"/>
    <col min="3" max="3" width="14.85546875" style="2" customWidth="1"/>
    <col min="4" max="4" width="49.42578125" style="2" customWidth="1"/>
    <col min="5" max="5" width="7" style="2" customWidth="1"/>
    <col min="6" max="6" width="6" style="2" customWidth="1"/>
    <col min="7" max="7" width="39" style="69" customWidth="1"/>
    <col min="8" max="8" width="18.7109375" style="66" customWidth="1"/>
    <col min="9" max="9" width="8" style="67" customWidth="1"/>
    <col min="10" max="10" width="13.42578125" style="68" customWidth="1"/>
    <col min="11" max="11" width="15.28515625" style="109" customWidth="1"/>
    <col min="12" max="12" width="4.5703125" style="67" customWidth="1"/>
    <col min="13" max="13" width="13.42578125" style="109" customWidth="1"/>
    <col min="14" max="14" width="9.140625" style="65"/>
  </cols>
  <sheetData>
    <row r="1" spans="1:15" ht="43.5" customHeight="1" thickBot="1">
      <c r="A1" s="20" t="s">
        <v>248</v>
      </c>
      <c r="B1" s="21" t="s">
        <v>249</v>
      </c>
      <c r="C1" s="22" t="s">
        <v>0</v>
      </c>
      <c r="D1" s="22" t="s">
        <v>250</v>
      </c>
      <c r="E1" s="23" t="s">
        <v>1</v>
      </c>
      <c r="F1" s="24" t="s">
        <v>2</v>
      </c>
      <c r="G1" s="25" t="s">
        <v>251</v>
      </c>
      <c r="H1" s="25" t="s">
        <v>252</v>
      </c>
      <c r="I1" s="26" t="s">
        <v>3</v>
      </c>
      <c r="J1" s="27" t="s">
        <v>253</v>
      </c>
      <c r="K1" s="104" t="s">
        <v>265</v>
      </c>
      <c r="L1" s="96" t="s">
        <v>4</v>
      </c>
      <c r="M1" s="111" t="s">
        <v>332</v>
      </c>
    </row>
    <row r="2" spans="1:15" ht="53.25" customHeight="1">
      <c r="A2" s="28">
        <v>1</v>
      </c>
      <c r="B2" s="29">
        <v>1</v>
      </c>
      <c r="C2" s="30" t="s">
        <v>22</v>
      </c>
      <c r="D2" s="31" t="s">
        <v>23</v>
      </c>
      <c r="E2" s="32">
        <v>4800</v>
      </c>
      <c r="F2" s="33" t="s">
        <v>24</v>
      </c>
      <c r="G2" s="37" t="s">
        <v>25</v>
      </c>
      <c r="H2" s="41" t="s">
        <v>26</v>
      </c>
      <c r="I2" s="47" t="s">
        <v>27</v>
      </c>
      <c r="J2" s="34">
        <v>12.4</v>
      </c>
      <c r="K2" s="106">
        <f>E2*J2</f>
        <v>59520</v>
      </c>
      <c r="L2" s="97">
        <v>21</v>
      </c>
      <c r="M2" s="110">
        <f>K2*L2/100</f>
        <v>12499.2</v>
      </c>
    </row>
    <row r="3" spans="1:15" ht="41.25" customHeight="1">
      <c r="A3" s="35">
        <v>3</v>
      </c>
      <c r="B3" s="4">
        <v>3</v>
      </c>
      <c r="C3" s="1" t="s">
        <v>170</v>
      </c>
      <c r="D3" s="5" t="s">
        <v>28</v>
      </c>
      <c r="E3" s="6">
        <v>4500</v>
      </c>
      <c r="F3" s="7" t="s">
        <v>24</v>
      </c>
      <c r="G3" s="38" t="s">
        <v>136</v>
      </c>
      <c r="H3" s="53">
        <v>586</v>
      </c>
      <c r="I3" s="48">
        <v>25</v>
      </c>
      <c r="J3" s="8">
        <v>4.1818</v>
      </c>
      <c r="K3" s="107">
        <f t="shared" ref="K3:K68" si="0">E3*J3</f>
        <v>18818.099999999999</v>
      </c>
      <c r="L3" s="98" t="s">
        <v>142</v>
      </c>
      <c r="M3" s="110">
        <f t="shared" ref="M3:M65" si="1">K3*L3/100</f>
        <v>1881.81</v>
      </c>
    </row>
    <row r="4" spans="1:15" ht="57.75" customHeight="1">
      <c r="A4" s="35">
        <v>4</v>
      </c>
      <c r="B4" s="4">
        <v>4</v>
      </c>
      <c r="C4" s="1" t="s">
        <v>22</v>
      </c>
      <c r="D4" s="5" t="s">
        <v>29</v>
      </c>
      <c r="E4" s="6">
        <v>750</v>
      </c>
      <c r="F4" s="7" t="s">
        <v>24</v>
      </c>
      <c r="G4" s="38" t="s">
        <v>30</v>
      </c>
      <c r="H4" s="42" t="s">
        <v>31</v>
      </c>
      <c r="I4" s="49" t="s">
        <v>32</v>
      </c>
      <c r="J4" s="8">
        <v>1.4</v>
      </c>
      <c r="K4" s="107">
        <f t="shared" si="0"/>
        <v>1050</v>
      </c>
      <c r="L4" s="99">
        <v>21</v>
      </c>
      <c r="M4" s="110">
        <f t="shared" si="1"/>
        <v>220.5</v>
      </c>
    </row>
    <row r="5" spans="1:15" ht="55.5" customHeight="1">
      <c r="A5" s="35">
        <v>5</v>
      </c>
      <c r="B5" s="4">
        <v>5</v>
      </c>
      <c r="C5" s="1" t="s">
        <v>196</v>
      </c>
      <c r="D5" s="5" t="s">
        <v>33</v>
      </c>
      <c r="E5" s="6">
        <v>300</v>
      </c>
      <c r="F5" s="7" t="s">
        <v>7</v>
      </c>
      <c r="G5" s="38" t="s">
        <v>197</v>
      </c>
      <c r="H5" s="42" t="s">
        <v>198</v>
      </c>
      <c r="I5" s="50" t="s">
        <v>199</v>
      </c>
      <c r="J5" s="8">
        <v>12.5</v>
      </c>
      <c r="K5" s="107">
        <f t="shared" si="0"/>
        <v>3750</v>
      </c>
      <c r="L5" s="99">
        <v>21</v>
      </c>
      <c r="M5" s="110">
        <f t="shared" si="1"/>
        <v>787.5</v>
      </c>
    </row>
    <row r="6" spans="1:15" ht="60">
      <c r="A6" s="35">
        <v>6</v>
      </c>
      <c r="B6" s="4">
        <v>6</v>
      </c>
      <c r="C6" s="9" t="s">
        <v>213</v>
      </c>
      <c r="D6" s="5" t="s">
        <v>34</v>
      </c>
      <c r="E6" s="6">
        <v>90</v>
      </c>
      <c r="F6" s="7" t="s">
        <v>7</v>
      </c>
      <c r="G6" s="38" t="s">
        <v>172</v>
      </c>
      <c r="H6" s="42" t="s">
        <v>173</v>
      </c>
      <c r="I6" s="10">
        <v>5</v>
      </c>
      <c r="J6" s="8">
        <v>69.900000000000006</v>
      </c>
      <c r="K6" s="107">
        <f t="shared" si="0"/>
        <v>6291.0000000000009</v>
      </c>
      <c r="L6" s="99">
        <v>21</v>
      </c>
      <c r="M6" s="110">
        <f t="shared" si="1"/>
        <v>1321.1100000000004</v>
      </c>
    </row>
    <row r="7" spans="1:15" ht="51" customHeight="1">
      <c r="A7" s="35">
        <v>7</v>
      </c>
      <c r="B7" s="14" t="s">
        <v>5</v>
      </c>
      <c r="C7" s="9" t="s">
        <v>213</v>
      </c>
      <c r="D7" s="5" t="s">
        <v>6</v>
      </c>
      <c r="E7" s="6">
        <v>150</v>
      </c>
      <c r="F7" s="7" t="s">
        <v>7</v>
      </c>
      <c r="G7" s="38" t="s">
        <v>174</v>
      </c>
      <c r="H7" s="42" t="s">
        <v>175</v>
      </c>
      <c r="I7" s="10">
        <v>1</v>
      </c>
      <c r="J7" s="8">
        <v>66</v>
      </c>
      <c r="K7" s="107">
        <f t="shared" si="0"/>
        <v>9900</v>
      </c>
      <c r="L7" s="99">
        <v>21</v>
      </c>
      <c r="M7" s="110">
        <f t="shared" si="1"/>
        <v>2079</v>
      </c>
    </row>
    <row r="8" spans="1:15" ht="61.5" customHeight="1">
      <c r="A8" s="35">
        <v>7</v>
      </c>
      <c r="B8" s="14" t="s">
        <v>8</v>
      </c>
      <c r="C8" s="9" t="s">
        <v>213</v>
      </c>
      <c r="D8" s="5" t="s">
        <v>9</v>
      </c>
      <c r="E8" s="6">
        <v>30</v>
      </c>
      <c r="F8" s="7" t="s">
        <v>7</v>
      </c>
      <c r="G8" s="38" t="s">
        <v>176</v>
      </c>
      <c r="H8" s="42" t="s">
        <v>177</v>
      </c>
      <c r="I8" s="10">
        <v>1</v>
      </c>
      <c r="J8" s="8">
        <v>565</v>
      </c>
      <c r="K8" s="107">
        <f t="shared" si="0"/>
        <v>16950</v>
      </c>
      <c r="L8" s="99">
        <v>21</v>
      </c>
      <c r="M8" s="110">
        <f t="shared" si="1"/>
        <v>3559.5</v>
      </c>
      <c r="O8" s="70" t="s">
        <v>171</v>
      </c>
    </row>
    <row r="9" spans="1:15" ht="58.5" customHeight="1">
      <c r="A9" s="35">
        <v>8</v>
      </c>
      <c r="B9" s="14" t="s">
        <v>10</v>
      </c>
      <c r="C9" s="9" t="s">
        <v>213</v>
      </c>
      <c r="D9" s="5" t="s">
        <v>11</v>
      </c>
      <c r="E9" s="6">
        <v>36</v>
      </c>
      <c r="F9" s="7" t="s">
        <v>7</v>
      </c>
      <c r="G9" s="38" t="s">
        <v>178</v>
      </c>
      <c r="H9" s="42" t="s">
        <v>179</v>
      </c>
      <c r="I9" s="10">
        <v>1</v>
      </c>
      <c r="J9" s="8">
        <v>36</v>
      </c>
      <c r="K9" s="107">
        <f t="shared" si="0"/>
        <v>1296</v>
      </c>
      <c r="L9" s="99">
        <v>4</v>
      </c>
      <c r="M9" s="110">
        <f t="shared" si="1"/>
        <v>51.84</v>
      </c>
      <c r="O9" s="70" t="s">
        <v>171</v>
      </c>
    </row>
    <row r="10" spans="1:15" ht="57" customHeight="1">
      <c r="A10" s="35">
        <v>8</v>
      </c>
      <c r="B10" s="14" t="s">
        <v>12</v>
      </c>
      <c r="C10" s="9" t="s">
        <v>213</v>
      </c>
      <c r="D10" s="5" t="s">
        <v>13</v>
      </c>
      <c r="E10" s="6">
        <v>180</v>
      </c>
      <c r="F10" s="7" t="s">
        <v>7</v>
      </c>
      <c r="G10" s="38" t="s">
        <v>180</v>
      </c>
      <c r="H10" s="42" t="s">
        <v>181</v>
      </c>
      <c r="I10" s="10">
        <v>1</v>
      </c>
      <c r="J10" s="8">
        <v>28</v>
      </c>
      <c r="K10" s="107">
        <f t="shared" si="0"/>
        <v>5040</v>
      </c>
      <c r="L10" s="99">
        <v>4</v>
      </c>
      <c r="M10" s="110">
        <f t="shared" si="1"/>
        <v>201.6</v>
      </c>
    </row>
    <row r="11" spans="1:15" ht="63" customHeight="1">
      <c r="A11" s="35">
        <v>8</v>
      </c>
      <c r="B11" s="14" t="s">
        <v>14</v>
      </c>
      <c r="C11" s="9" t="s">
        <v>213</v>
      </c>
      <c r="D11" s="5" t="s">
        <v>15</v>
      </c>
      <c r="E11" s="6">
        <v>18</v>
      </c>
      <c r="F11" s="7" t="s">
        <v>7</v>
      </c>
      <c r="G11" s="38" t="s">
        <v>182</v>
      </c>
      <c r="H11" s="42" t="s">
        <v>183</v>
      </c>
      <c r="I11" s="10">
        <v>1</v>
      </c>
      <c r="J11" s="8">
        <v>224</v>
      </c>
      <c r="K11" s="107">
        <f t="shared" si="0"/>
        <v>4032</v>
      </c>
      <c r="L11" s="99">
        <v>4</v>
      </c>
      <c r="M11" s="110">
        <f t="shared" si="1"/>
        <v>161.28</v>
      </c>
    </row>
    <row r="12" spans="1:15" ht="108.75" customHeight="1">
      <c r="A12" s="35">
        <v>9</v>
      </c>
      <c r="B12" s="14" t="s">
        <v>35</v>
      </c>
      <c r="C12" s="11" t="s">
        <v>232</v>
      </c>
      <c r="D12" s="5" t="s">
        <v>36</v>
      </c>
      <c r="E12" s="6">
        <v>90</v>
      </c>
      <c r="F12" s="7" t="s">
        <v>37</v>
      </c>
      <c r="G12" s="39" t="s">
        <v>216</v>
      </c>
      <c r="H12" s="43" t="s">
        <v>217</v>
      </c>
      <c r="I12" s="12">
        <v>1</v>
      </c>
      <c r="J12" s="13">
        <v>25.5</v>
      </c>
      <c r="K12" s="107">
        <f t="shared" si="0"/>
        <v>2295</v>
      </c>
      <c r="L12" s="100">
        <v>21</v>
      </c>
      <c r="M12" s="110">
        <f t="shared" si="1"/>
        <v>481.95</v>
      </c>
    </row>
    <row r="13" spans="1:15" ht="108" customHeight="1">
      <c r="A13" s="35">
        <v>9</v>
      </c>
      <c r="B13" s="14" t="s">
        <v>38</v>
      </c>
      <c r="C13" s="11" t="s">
        <v>232</v>
      </c>
      <c r="D13" s="5" t="s">
        <v>39</v>
      </c>
      <c r="E13" s="6">
        <v>30</v>
      </c>
      <c r="F13" s="7" t="s">
        <v>37</v>
      </c>
      <c r="G13" s="39" t="s">
        <v>218</v>
      </c>
      <c r="H13" s="43" t="s">
        <v>219</v>
      </c>
      <c r="I13" s="12">
        <v>1</v>
      </c>
      <c r="J13" s="13">
        <v>25.5</v>
      </c>
      <c r="K13" s="107">
        <f t="shared" si="0"/>
        <v>765</v>
      </c>
      <c r="L13" s="100">
        <v>21</v>
      </c>
      <c r="M13" s="110">
        <f t="shared" si="1"/>
        <v>160.65</v>
      </c>
    </row>
    <row r="14" spans="1:15" ht="107.25" customHeight="1">
      <c r="A14" s="35">
        <v>9</v>
      </c>
      <c r="B14" s="14" t="s">
        <v>40</v>
      </c>
      <c r="C14" s="11" t="s">
        <v>232</v>
      </c>
      <c r="D14" s="5" t="s">
        <v>41</v>
      </c>
      <c r="E14" s="6">
        <v>30</v>
      </c>
      <c r="F14" s="7" t="s">
        <v>37</v>
      </c>
      <c r="G14" s="39" t="s">
        <v>220</v>
      </c>
      <c r="H14" s="43" t="s">
        <v>221</v>
      </c>
      <c r="I14" s="12">
        <v>1</v>
      </c>
      <c r="J14" s="13">
        <v>25.5</v>
      </c>
      <c r="K14" s="107">
        <f t="shared" si="0"/>
        <v>765</v>
      </c>
      <c r="L14" s="100">
        <v>21</v>
      </c>
      <c r="M14" s="110">
        <f t="shared" si="1"/>
        <v>160.65</v>
      </c>
    </row>
    <row r="15" spans="1:15" ht="25.5">
      <c r="A15" s="35">
        <v>10</v>
      </c>
      <c r="B15" s="4">
        <v>10</v>
      </c>
      <c r="C15" s="1" t="s">
        <v>170</v>
      </c>
      <c r="D15" s="5" t="s">
        <v>42</v>
      </c>
      <c r="E15" s="6">
        <v>600</v>
      </c>
      <c r="F15" s="7" t="s">
        <v>7</v>
      </c>
      <c r="G15" s="38" t="s">
        <v>137</v>
      </c>
      <c r="H15" s="53" t="s">
        <v>138</v>
      </c>
      <c r="I15" s="17" t="s">
        <v>139</v>
      </c>
      <c r="J15" s="8">
        <v>7.5</v>
      </c>
      <c r="K15" s="107">
        <f t="shared" si="0"/>
        <v>4500</v>
      </c>
      <c r="L15" s="98" t="s">
        <v>247</v>
      </c>
      <c r="M15" s="110">
        <f t="shared" si="1"/>
        <v>945</v>
      </c>
    </row>
    <row r="16" spans="1:15" ht="89.25">
      <c r="A16" s="35">
        <v>13</v>
      </c>
      <c r="B16" s="4">
        <v>13</v>
      </c>
      <c r="C16" s="11" t="s">
        <v>232</v>
      </c>
      <c r="D16" s="5" t="s">
        <v>43</v>
      </c>
      <c r="E16" s="6">
        <v>300</v>
      </c>
      <c r="F16" s="7" t="s">
        <v>44</v>
      </c>
      <c r="G16" s="39" t="s">
        <v>222</v>
      </c>
      <c r="H16" s="43" t="s">
        <v>223</v>
      </c>
      <c r="I16" s="12">
        <v>1</v>
      </c>
      <c r="J16" s="13">
        <v>24</v>
      </c>
      <c r="K16" s="107">
        <f t="shared" si="0"/>
        <v>7200</v>
      </c>
      <c r="L16" s="100">
        <v>21</v>
      </c>
      <c r="M16" s="110">
        <f t="shared" si="1"/>
        <v>1512</v>
      </c>
    </row>
    <row r="17" spans="1:13" ht="51">
      <c r="A17" s="35">
        <v>14</v>
      </c>
      <c r="B17" s="4">
        <v>14</v>
      </c>
      <c r="C17" s="1" t="s">
        <v>215</v>
      </c>
      <c r="D17" s="5" t="s">
        <v>16</v>
      </c>
      <c r="E17" s="6">
        <v>1200</v>
      </c>
      <c r="F17" s="7" t="s">
        <v>7</v>
      </c>
      <c r="G17" s="38" t="s">
        <v>214</v>
      </c>
      <c r="H17" s="44">
        <v>206213</v>
      </c>
      <c r="I17" s="15">
        <v>1</v>
      </c>
      <c r="J17" s="16">
        <v>13</v>
      </c>
      <c r="K17" s="107">
        <f t="shared" si="0"/>
        <v>15600</v>
      </c>
      <c r="L17" s="101">
        <v>4</v>
      </c>
      <c r="M17" s="110">
        <f t="shared" si="1"/>
        <v>624</v>
      </c>
    </row>
    <row r="18" spans="1:13" ht="38.25">
      <c r="A18" s="35">
        <v>15</v>
      </c>
      <c r="B18" s="4">
        <v>15</v>
      </c>
      <c r="C18" s="1" t="s">
        <v>22</v>
      </c>
      <c r="D18" s="5" t="s">
        <v>45</v>
      </c>
      <c r="E18" s="6">
        <v>1200</v>
      </c>
      <c r="F18" s="7" t="s">
        <v>18</v>
      </c>
      <c r="G18" s="38" t="s">
        <v>46</v>
      </c>
      <c r="H18" s="42" t="s">
        <v>47</v>
      </c>
      <c r="I18" s="49" t="s">
        <v>48</v>
      </c>
      <c r="J18" s="8">
        <v>37</v>
      </c>
      <c r="K18" s="107">
        <f t="shared" si="0"/>
        <v>44400</v>
      </c>
      <c r="L18" s="99">
        <v>21</v>
      </c>
      <c r="M18" s="110">
        <f t="shared" si="1"/>
        <v>9324</v>
      </c>
    </row>
    <row r="19" spans="1:13" ht="102">
      <c r="A19" s="35">
        <v>16</v>
      </c>
      <c r="B19" s="4">
        <v>16</v>
      </c>
      <c r="C19" s="1" t="s">
        <v>196</v>
      </c>
      <c r="D19" s="5" t="s">
        <v>49</v>
      </c>
      <c r="E19" s="6">
        <v>600</v>
      </c>
      <c r="F19" s="7" t="s">
        <v>44</v>
      </c>
      <c r="G19" s="38" t="s">
        <v>200</v>
      </c>
      <c r="H19" s="42" t="s">
        <v>201</v>
      </c>
      <c r="I19" s="50" t="s">
        <v>202</v>
      </c>
      <c r="J19" s="8">
        <v>14</v>
      </c>
      <c r="K19" s="107">
        <f t="shared" si="0"/>
        <v>8400</v>
      </c>
      <c r="L19" s="99">
        <v>21</v>
      </c>
      <c r="M19" s="110">
        <f t="shared" si="1"/>
        <v>1764</v>
      </c>
    </row>
    <row r="20" spans="1:13" ht="77.25">
      <c r="A20" s="63">
        <v>17</v>
      </c>
      <c r="B20" s="54" t="s">
        <v>259</v>
      </c>
      <c r="C20" s="55" t="s">
        <v>254</v>
      </c>
      <c r="D20" s="56" t="s">
        <v>255</v>
      </c>
      <c r="E20" s="57">
        <v>300</v>
      </c>
      <c r="F20" s="58" t="s">
        <v>7</v>
      </c>
      <c r="G20" s="59" t="s">
        <v>256</v>
      </c>
      <c r="H20" s="60" t="s">
        <v>257</v>
      </c>
      <c r="I20" s="50" t="s">
        <v>258</v>
      </c>
      <c r="J20" s="8">
        <v>41.5</v>
      </c>
      <c r="K20" s="107">
        <f t="shared" si="0"/>
        <v>12450</v>
      </c>
      <c r="L20" s="99">
        <v>21</v>
      </c>
      <c r="M20" s="110">
        <f t="shared" si="1"/>
        <v>2614.5</v>
      </c>
    </row>
    <row r="21" spans="1:13" ht="51">
      <c r="A21" s="35">
        <v>18</v>
      </c>
      <c r="B21" s="4">
        <v>18</v>
      </c>
      <c r="C21" s="1" t="s">
        <v>196</v>
      </c>
      <c r="D21" s="5" t="s">
        <v>50</v>
      </c>
      <c r="E21" s="6">
        <v>1200</v>
      </c>
      <c r="F21" s="7" t="s">
        <v>7</v>
      </c>
      <c r="G21" s="38" t="s">
        <v>203</v>
      </c>
      <c r="H21" s="42" t="s">
        <v>204</v>
      </c>
      <c r="I21" s="50" t="s">
        <v>202</v>
      </c>
      <c r="J21" s="8">
        <v>15</v>
      </c>
      <c r="K21" s="107">
        <f t="shared" si="0"/>
        <v>18000</v>
      </c>
      <c r="L21" s="99">
        <v>21</v>
      </c>
      <c r="M21" s="110">
        <f t="shared" si="1"/>
        <v>3780</v>
      </c>
    </row>
    <row r="22" spans="1:13" ht="63.75">
      <c r="A22" s="35">
        <v>19</v>
      </c>
      <c r="B22" s="4">
        <v>19</v>
      </c>
      <c r="C22" s="1" t="s">
        <v>196</v>
      </c>
      <c r="D22" s="5" t="s">
        <v>51</v>
      </c>
      <c r="E22" s="6">
        <v>600</v>
      </c>
      <c r="F22" s="7" t="s">
        <v>7</v>
      </c>
      <c r="G22" s="38" t="s">
        <v>205</v>
      </c>
      <c r="H22" s="42" t="s">
        <v>206</v>
      </c>
      <c r="I22" s="50" t="s">
        <v>202</v>
      </c>
      <c r="J22" s="8">
        <v>22</v>
      </c>
      <c r="K22" s="107">
        <f t="shared" si="0"/>
        <v>13200</v>
      </c>
      <c r="L22" s="99">
        <v>21</v>
      </c>
      <c r="M22" s="110">
        <f t="shared" si="1"/>
        <v>2772</v>
      </c>
    </row>
    <row r="23" spans="1:13" ht="51">
      <c r="A23" s="35">
        <v>20</v>
      </c>
      <c r="B23" s="4">
        <v>20</v>
      </c>
      <c r="C23" s="17" t="s">
        <v>244</v>
      </c>
      <c r="D23" s="5" t="s">
        <v>52</v>
      </c>
      <c r="E23" s="6">
        <v>45</v>
      </c>
      <c r="F23" s="7" t="s">
        <v>18</v>
      </c>
      <c r="G23" s="38" t="s">
        <v>233</v>
      </c>
      <c r="H23" s="45" t="s">
        <v>234</v>
      </c>
      <c r="I23" s="51">
        <v>1</v>
      </c>
      <c r="J23" s="8">
        <v>177.3</v>
      </c>
      <c r="K23" s="107">
        <f t="shared" si="0"/>
        <v>7978.5000000000009</v>
      </c>
      <c r="L23" s="99">
        <v>4</v>
      </c>
      <c r="M23" s="110">
        <f t="shared" si="1"/>
        <v>319.14000000000004</v>
      </c>
    </row>
    <row r="24" spans="1:13" ht="25.5">
      <c r="A24" s="35">
        <v>21</v>
      </c>
      <c r="B24" s="4">
        <v>21</v>
      </c>
      <c r="C24" s="1" t="s">
        <v>170</v>
      </c>
      <c r="D24" s="5" t="s">
        <v>53</v>
      </c>
      <c r="E24" s="6">
        <v>45</v>
      </c>
      <c r="F24" s="7" t="s">
        <v>18</v>
      </c>
      <c r="G24" s="38" t="s">
        <v>140</v>
      </c>
      <c r="H24" s="53" t="s">
        <v>141</v>
      </c>
      <c r="I24" s="48" t="s">
        <v>139</v>
      </c>
      <c r="J24" s="8">
        <v>195</v>
      </c>
      <c r="K24" s="107">
        <f t="shared" si="0"/>
        <v>8775</v>
      </c>
      <c r="L24" s="99">
        <v>4</v>
      </c>
      <c r="M24" s="110">
        <f t="shared" si="1"/>
        <v>351</v>
      </c>
    </row>
    <row r="25" spans="1:13" ht="72">
      <c r="A25" s="35">
        <v>24</v>
      </c>
      <c r="B25" s="4">
        <v>24</v>
      </c>
      <c r="C25" s="9" t="s">
        <v>213</v>
      </c>
      <c r="D25" s="5" t="s">
        <v>55</v>
      </c>
      <c r="E25" s="6">
        <v>150</v>
      </c>
      <c r="F25" s="7" t="s">
        <v>18</v>
      </c>
      <c r="G25" s="38" t="s">
        <v>184</v>
      </c>
      <c r="H25" s="42" t="s">
        <v>185</v>
      </c>
      <c r="I25" s="10">
        <v>10</v>
      </c>
      <c r="J25" s="8">
        <v>7.98</v>
      </c>
      <c r="K25" s="107">
        <f t="shared" si="0"/>
        <v>1197</v>
      </c>
      <c r="L25" s="99">
        <v>21</v>
      </c>
      <c r="M25" s="110">
        <f t="shared" si="1"/>
        <v>251.37</v>
      </c>
    </row>
    <row r="26" spans="1:13" ht="63.75">
      <c r="A26" s="35">
        <v>25</v>
      </c>
      <c r="B26" s="4">
        <v>25</v>
      </c>
      <c r="C26" s="9" t="s">
        <v>213</v>
      </c>
      <c r="D26" s="5" t="s">
        <v>56</v>
      </c>
      <c r="E26" s="6">
        <v>150</v>
      </c>
      <c r="F26" s="7" t="s">
        <v>18</v>
      </c>
      <c r="G26" s="38" t="s">
        <v>186</v>
      </c>
      <c r="H26" s="42" t="s">
        <v>187</v>
      </c>
      <c r="I26" s="10">
        <v>10</v>
      </c>
      <c r="J26" s="8">
        <v>10</v>
      </c>
      <c r="K26" s="107">
        <f t="shared" si="0"/>
        <v>1500</v>
      </c>
      <c r="L26" s="99">
        <v>21</v>
      </c>
      <c r="M26" s="110">
        <f t="shared" si="1"/>
        <v>315</v>
      </c>
    </row>
    <row r="27" spans="1:13" ht="48">
      <c r="A27" s="35">
        <v>26</v>
      </c>
      <c r="B27" s="4">
        <v>26</v>
      </c>
      <c r="C27" s="1" t="s">
        <v>170</v>
      </c>
      <c r="D27" s="5" t="s">
        <v>57</v>
      </c>
      <c r="E27" s="6">
        <v>30</v>
      </c>
      <c r="F27" s="7" t="s">
        <v>18</v>
      </c>
      <c r="G27" s="38" t="s">
        <v>143</v>
      </c>
      <c r="H27" s="53" t="s">
        <v>144</v>
      </c>
      <c r="I27" s="17" t="s">
        <v>139</v>
      </c>
      <c r="J27" s="8">
        <v>95</v>
      </c>
      <c r="K27" s="107">
        <f t="shared" si="0"/>
        <v>2850</v>
      </c>
      <c r="L27" s="99">
        <v>21</v>
      </c>
      <c r="M27" s="110">
        <f t="shared" si="1"/>
        <v>598.5</v>
      </c>
    </row>
    <row r="28" spans="1:13" ht="48">
      <c r="A28" s="35">
        <v>27</v>
      </c>
      <c r="B28" s="4">
        <v>27</v>
      </c>
      <c r="C28" s="1" t="s">
        <v>170</v>
      </c>
      <c r="D28" s="5" t="s">
        <v>58</v>
      </c>
      <c r="E28" s="6">
        <v>30</v>
      </c>
      <c r="F28" s="7" t="s">
        <v>18</v>
      </c>
      <c r="G28" s="38" t="s">
        <v>145</v>
      </c>
      <c r="H28" s="53" t="s">
        <v>146</v>
      </c>
      <c r="I28" s="17" t="s">
        <v>139</v>
      </c>
      <c r="J28" s="8">
        <v>86</v>
      </c>
      <c r="K28" s="107">
        <f t="shared" si="0"/>
        <v>2580</v>
      </c>
      <c r="L28" s="99">
        <v>21</v>
      </c>
      <c r="M28" s="110">
        <f t="shared" si="1"/>
        <v>541.79999999999995</v>
      </c>
    </row>
    <row r="29" spans="1:13" ht="38.25">
      <c r="A29" s="35">
        <v>28</v>
      </c>
      <c r="B29" s="4">
        <v>28</v>
      </c>
      <c r="C29" s="1" t="s">
        <v>170</v>
      </c>
      <c r="D29" s="5" t="s">
        <v>59</v>
      </c>
      <c r="E29" s="6">
        <v>75</v>
      </c>
      <c r="F29" s="7" t="s">
        <v>18</v>
      </c>
      <c r="G29" s="38" t="s">
        <v>147</v>
      </c>
      <c r="H29" s="53" t="s">
        <v>148</v>
      </c>
      <c r="I29" s="17" t="s">
        <v>142</v>
      </c>
      <c r="J29" s="8">
        <v>2.6</v>
      </c>
      <c r="K29" s="107">
        <f t="shared" si="0"/>
        <v>195</v>
      </c>
      <c r="L29" s="99">
        <v>21</v>
      </c>
      <c r="M29" s="110">
        <f t="shared" si="1"/>
        <v>40.950000000000003</v>
      </c>
    </row>
    <row r="30" spans="1:13" ht="38.25">
      <c r="A30" s="35">
        <v>29</v>
      </c>
      <c r="B30" s="4">
        <v>29</v>
      </c>
      <c r="C30" s="1" t="s">
        <v>22</v>
      </c>
      <c r="D30" s="5" t="s">
        <v>60</v>
      </c>
      <c r="E30" s="6">
        <v>30</v>
      </c>
      <c r="F30" s="7" t="s">
        <v>18</v>
      </c>
      <c r="G30" s="38" t="s">
        <v>61</v>
      </c>
      <c r="H30" s="42" t="s">
        <v>62</v>
      </c>
      <c r="I30" s="49" t="s">
        <v>54</v>
      </c>
      <c r="J30" s="8">
        <v>6.6</v>
      </c>
      <c r="K30" s="107">
        <f t="shared" si="0"/>
        <v>198</v>
      </c>
      <c r="L30" s="99">
        <v>21</v>
      </c>
      <c r="M30" s="110">
        <f t="shared" si="1"/>
        <v>41.58</v>
      </c>
    </row>
    <row r="31" spans="1:13" ht="25.5">
      <c r="A31" s="35">
        <v>30</v>
      </c>
      <c r="B31" s="4">
        <v>30</v>
      </c>
      <c r="C31" s="1" t="s">
        <v>170</v>
      </c>
      <c r="D31" s="5" t="s">
        <v>63</v>
      </c>
      <c r="E31" s="6">
        <v>30</v>
      </c>
      <c r="F31" s="7" t="s">
        <v>18</v>
      </c>
      <c r="G31" s="38" t="s">
        <v>149</v>
      </c>
      <c r="H31" s="53" t="s">
        <v>150</v>
      </c>
      <c r="I31" s="17" t="s">
        <v>151</v>
      </c>
      <c r="J31" s="8">
        <v>67</v>
      </c>
      <c r="K31" s="107">
        <f t="shared" si="0"/>
        <v>2010</v>
      </c>
      <c r="L31" s="99">
        <v>21</v>
      </c>
      <c r="M31" s="110">
        <f t="shared" si="1"/>
        <v>422.1</v>
      </c>
    </row>
    <row r="32" spans="1:13" ht="25.5">
      <c r="A32" s="35">
        <v>31</v>
      </c>
      <c r="B32" s="4">
        <v>31</v>
      </c>
      <c r="C32" s="1" t="s">
        <v>22</v>
      </c>
      <c r="D32" s="5" t="s">
        <v>65</v>
      </c>
      <c r="E32" s="6">
        <v>30</v>
      </c>
      <c r="F32" s="7" t="s">
        <v>18</v>
      </c>
      <c r="G32" s="38" t="s">
        <v>66</v>
      </c>
      <c r="H32" s="42" t="s">
        <v>67</v>
      </c>
      <c r="I32" s="49" t="s">
        <v>64</v>
      </c>
      <c r="J32" s="8">
        <v>35</v>
      </c>
      <c r="K32" s="107">
        <f t="shared" si="0"/>
        <v>1050</v>
      </c>
      <c r="L32" s="99">
        <v>21</v>
      </c>
      <c r="M32" s="110">
        <f t="shared" si="1"/>
        <v>220.5</v>
      </c>
    </row>
    <row r="33" spans="1:13" ht="25.5">
      <c r="A33" s="35">
        <v>32</v>
      </c>
      <c r="B33" s="4">
        <v>32</v>
      </c>
      <c r="C33" s="11" t="s">
        <v>232</v>
      </c>
      <c r="D33" s="5" t="s">
        <v>68</v>
      </c>
      <c r="E33" s="6">
        <v>30</v>
      </c>
      <c r="F33" s="7" t="s">
        <v>18</v>
      </c>
      <c r="G33" s="39" t="s">
        <v>224</v>
      </c>
      <c r="H33" s="43" t="s">
        <v>225</v>
      </c>
      <c r="I33" s="12">
        <v>1</v>
      </c>
      <c r="J33" s="13">
        <v>55</v>
      </c>
      <c r="K33" s="107">
        <f t="shared" si="0"/>
        <v>1650</v>
      </c>
      <c r="L33" s="100">
        <v>21</v>
      </c>
      <c r="M33" s="110">
        <f t="shared" si="1"/>
        <v>346.5</v>
      </c>
    </row>
    <row r="34" spans="1:13" ht="24">
      <c r="A34" s="35">
        <v>33</v>
      </c>
      <c r="B34" s="4">
        <v>33</v>
      </c>
      <c r="C34" s="11" t="s">
        <v>232</v>
      </c>
      <c r="D34" s="5" t="s">
        <v>69</v>
      </c>
      <c r="E34" s="6">
        <v>108</v>
      </c>
      <c r="F34" s="7" t="s">
        <v>18</v>
      </c>
      <c r="G34" s="39" t="s">
        <v>226</v>
      </c>
      <c r="H34" s="43" t="s">
        <v>227</v>
      </c>
      <c r="I34" s="12">
        <v>5</v>
      </c>
      <c r="J34" s="13">
        <v>5.4</v>
      </c>
      <c r="K34" s="107">
        <f t="shared" si="0"/>
        <v>583.20000000000005</v>
      </c>
      <c r="L34" s="100">
        <v>21</v>
      </c>
      <c r="M34" s="110">
        <f t="shared" si="1"/>
        <v>122.47200000000001</v>
      </c>
    </row>
    <row r="35" spans="1:13" ht="25.5">
      <c r="A35" s="35">
        <v>34</v>
      </c>
      <c r="B35" s="4">
        <v>34</v>
      </c>
      <c r="C35" s="17" t="s">
        <v>244</v>
      </c>
      <c r="D35" s="5" t="s">
        <v>70</v>
      </c>
      <c r="E35" s="6">
        <v>30</v>
      </c>
      <c r="F35" s="7" t="s">
        <v>18</v>
      </c>
      <c r="G35" s="38" t="s">
        <v>235</v>
      </c>
      <c r="H35" s="45">
        <v>1550</v>
      </c>
      <c r="I35" s="51">
        <v>1</v>
      </c>
      <c r="J35" s="8">
        <v>71.099999999999994</v>
      </c>
      <c r="K35" s="107">
        <f t="shared" si="0"/>
        <v>2133</v>
      </c>
      <c r="L35" s="99">
        <v>21</v>
      </c>
      <c r="M35" s="110">
        <f t="shared" si="1"/>
        <v>447.93</v>
      </c>
    </row>
    <row r="36" spans="1:13" ht="216">
      <c r="A36" s="35">
        <v>35</v>
      </c>
      <c r="B36" s="14" t="s">
        <v>323</v>
      </c>
      <c r="C36" s="1" t="s">
        <v>170</v>
      </c>
      <c r="D36" s="5" t="s">
        <v>71</v>
      </c>
      <c r="E36" s="6">
        <v>10</v>
      </c>
      <c r="F36" s="7" t="s">
        <v>18</v>
      </c>
      <c r="G36" s="38" t="s">
        <v>246</v>
      </c>
      <c r="H36" s="53" t="s">
        <v>331</v>
      </c>
      <c r="I36" s="17" t="s">
        <v>139</v>
      </c>
      <c r="J36" s="8">
        <v>192</v>
      </c>
      <c r="K36" s="107">
        <f t="shared" si="0"/>
        <v>1920</v>
      </c>
      <c r="L36" s="99">
        <v>21</v>
      </c>
      <c r="M36" s="110">
        <f t="shared" si="1"/>
        <v>403.2</v>
      </c>
    </row>
    <row r="37" spans="1:13">
      <c r="A37" s="35">
        <v>35</v>
      </c>
      <c r="B37" s="14" t="s">
        <v>324</v>
      </c>
      <c r="C37" s="1" t="s">
        <v>170</v>
      </c>
      <c r="D37" s="5" t="s">
        <v>327</v>
      </c>
      <c r="E37" s="6">
        <v>20</v>
      </c>
      <c r="F37" s="7" t="s">
        <v>18</v>
      </c>
      <c r="G37" s="38" t="s">
        <v>327</v>
      </c>
      <c r="H37" s="53" t="s">
        <v>330</v>
      </c>
      <c r="I37" s="17" t="s">
        <v>139</v>
      </c>
      <c r="J37" s="8">
        <v>64</v>
      </c>
      <c r="K37" s="107">
        <f t="shared" si="0"/>
        <v>1280</v>
      </c>
      <c r="L37" s="99">
        <v>21</v>
      </c>
      <c r="M37" s="110">
        <f t="shared" si="1"/>
        <v>268.8</v>
      </c>
    </row>
    <row r="38" spans="1:13" ht="24">
      <c r="A38" s="35">
        <v>35</v>
      </c>
      <c r="B38" s="14" t="s">
        <v>325</v>
      </c>
      <c r="C38" s="1" t="s">
        <v>170</v>
      </c>
      <c r="D38" s="5" t="s">
        <v>327</v>
      </c>
      <c r="E38" s="6">
        <v>10</v>
      </c>
      <c r="F38" s="7" t="s">
        <v>18</v>
      </c>
      <c r="G38" s="38" t="s">
        <v>327</v>
      </c>
      <c r="H38" s="53" t="s">
        <v>328</v>
      </c>
      <c r="I38" s="17" t="s">
        <v>139</v>
      </c>
      <c r="J38" s="8">
        <v>192</v>
      </c>
      <c r="K38" s="107">
        <f t="shared" si="0"/>
        <v>1920</v>
      </c>
      <c r="L38" s="99">
        <v>21</v>
      </c>
      <c r="M38" s="110">
        <f t="shared" si="1"/>
        <v>403.2</v>
      </c>
    </row>
    <row r="39" spans="1:13">
      <c r="A39" s="35">
        <v>35</v>
      </c>
      <c r="B39" s="14" t="s">
        <v>326</v>
      </c>
      <c r="C39" s="1" t="s">
        <v>170</v>
      </c>
      <c r="D39" s="5" t="s">
        <v>327</v>
      </c>
      <c r="E39" s="6">
        <v>20</v>
      </c>
      <c r="F39" s="7" t="s">
        <v>18</v>
      </c>
      <c r="G39" s="38" t="s">
        <v>327</v>
      </c>
      <c r="H39" s="53" t="s">
        <v>329</v>
      </c>
      <c r="I39" s="17" t="s">
        <v>139</v>
      </c>
      <c r="J39" s="8">
        <v>64</v>
      </c>
      <c r="K39" s="107">
        <f t="shared" si="0"/>
        <v>1280</v>
      </c>
      <c r="L39" s="99">
        <v>21</v>
      </c>
      <c r="M39" s="110">
        <f t="shared" si="1"/>
        <v>268.8</v>
      </c>
    </row>
    <row r="40" spans="1:13" ht="25.5">
      <c r="A40" s="35">
        <v>36</v>
      </c>
      <c r="B40" s="4">
        <v>36</v>
      </c>
      <c r="C40" s="1" t="s">
        <v>170</v>
      </c>
      <c r="D40" s="18" t="s">
        <v>72</v>
      </c>
      <c r="E40" s="19">
        <v>24000</v>
      </c>
      <c r="F40" s="7" t="s">
        <v>18</v>
      </c>
      <c r="G40" s="38" t="s">
        <v>152</v>
      </c>
      <c r="H40" s="53" t="s">
        <v>153</v>
      </c>
      <c r="I40" s="17" t="s">
        <v>154</v>
      </c>
      <c r="J40" s="8">
        <v>0.16</v>
      </c>
      <c r="K40" s="107">
        <f t="shared" si="0"/>
        <v>3840</v>
      </c>
      <c r="L40" s="99">
        <v>21</v>
      </c>
      <c r="M40" s="110">
        <f t="shared" si="1"/>
        <v>806.4</v>
      </c>
    </row>
    <row r="41" spans="1:13" ht="38.25">
      <c r="A41" s="35">
        <v>39</v>
      </c>
      <c r="B41" s="4">
        <v>39</v>
      </c>
      <c r="C41" s="1" t="s">
        <v>170</v>
      </c>
      <c r="D41" s="5" t="s">
        <v>73</v>
      </c>
      <c r="E41" s="6">
        <v>7500</v>
      </c>
      <c r="F41" s="7" t="s">
        <v>37</v>
      </c>
      <c r="G41" s="38" t="s">
        <v>155</v>
      </c>
      <c r="H41" s="53" t="s">
        <v>156</v>
      </c>
      <c r="I41" s="17" t="s">
        <v>157</v>
      </c>
      <c r="J41" s="8">
        <v>0.3</v>
      </c>
      <c r="K41" s="107">
        <f t="shared" si="0"/>
        <v>2250</v>
      </c>
      <c r="L41" s="99">
        <v>21</v>
      </c>
      <c r="M41" s="110">
        <f t="shared" si="1"/>
        <v>472.5</v>
      </c>
    </row>
    <row r="42" spans="1:13" ht="25.5">
      <c r="A42" s="35">
        <v>40</v>
      </c>
      <c r="B42" s="4">
        <v>40</v>
      </c>
      <c r="C42" s="1" t="s">
        <v>22</v>
      </c>
      <c r="D42" s="5" t="s">
        <v>74</v>
      </c>
      <c r="E42" s="6">
        <v>90</v>
      </c>
      <c r="F42" s="7" t="s">
        <v>18</v>
      </c>
      <c r="G42" s="38" t="s">
        <v>75</v>
      </c>
      <c r="H42" s="46" t="s">
        <v>76</v>
      </c>
      <c r="I42" s="49" t="s">
        <v>77</v>
      </c>
      <c r="J42" s="8">
        <v>90</v>
      </c>
      <c r="K42" s="107">
        <f t="shared" si="0"/>
        <v>8100</v>
      </c>
      <c r="L42" s="99">
        <v>21</v>
      </c>
      <c r="M42" s="110">
        <f t="shared" si="1"/>
        <v>1701</v>
      </c>
    </row>
    <row r="43" spans="1:13" ht="38.25">
      <c r="A43" s="35">
        <v>41</v>
      </c>
      <c r="B43" s="14" t="s">
        <v>78</v>
      </c>
      <c r="C43" s="1" t="s">
        <v>170</v>
      </c>
      <c r="D43" s="5" t="s">
        <v>79</v>
      </c>
      <c r="E43" s="6">
        <v>180</v>
      </c>
      <c r="F43" s="7" t="s">
        <v>18</v>
      </c>
      <c r="G43" s="38" t="s">
        <v>158</v>
      </c>
      <c r="H43" s="53" t="s">
        <v>159</v>
      </c>
      <c r="I43" s="17" t="s">
        <v>151</v>
      </c>
      <c r="J43" s="8">
        <v>38</v>
      </c>
      <c r="K43" s="107">
        <f t="shared" si="0"/>
        <v>6840</v>
      </c>
      <c r="L43" s="99">
        <v>4</v>
      </c>
      <c r="M43" s="110">
        <f t="shared" si="1"/>
        <v>273.60000000000002</v>
      </c>
    </row>
    <row r="44" spans="1:13" ht="38.25">
      <c r="A44" s="35">
        <v>41</v>
      </c>
      <c r="B44" s="14" t="s">
        <v>80</v>
      </c>
      <c r="C44" s="1" t="s">
        <v>170</v>
      </c>
      <c r="D44" s="5" t="s">
        <v>81</v>
      </c>
      <c r="E44" s="6">
        <v>360</v>
      </c>
      <c r="F44" s="7" t="s">
        <v>18</v>
      </c>
      <c r="G44" s="38" t="s">
        <v>160</v>
      </c>
      <c r="H44" s="53" t="s">
        <v>161</v>
      </c>
      <c r="I44" s="17" t="s">
        <v>151</v>
      </c>
      <c r="J44" s="8">
        <v>10</v>
      </c>
      <c r="K44" s="107">
        <f t="shared" si="0"/>
        <v>3600</v>
      </c>
      <c r="L44" s="99">
        <v>4</v>
      </c>
      <c r="M44" s="110">
        <f t="shared" si="1"/>
        <v>144</v>
      </c>
    </row>
    <row r="45" spans="1:13" ht="25.5">
      <c r="A45" s="35">
        <v>41</v>
      </c>
      <c r="B45" s="14" t="s">
        <v>82</v>
      </c>
      <c r="C45" s="1" t="s">
        <v>170</v>
      </c>
      <c r="D45" s="5" t="s">
        <v>83</v>
      </c>
      <c r="E45" s="6">
        <v>180</v>
      </c>
      <c r="F45" s="7" t="s">
        <v>18</v>
      </c>
      <c r="G45" s="38" t="s">
        <v>162</v>
      </c>
      <c r="H45" s="53" t="s">
        <v>163</v>
      </c>
      <c r="I45" s="17" t="s">
        <v>151</v>
      </c>
      <c r="J45" s="8">
        <v>10</v>
      </c>
      <c r="K45" s="107">
        <f t="shared" si="0"/>
        <v>1800</v>
      </c>
      <c r="L45" s="99">
        <v>4</v>
      </c>
      <c r="M45" s="110">
        <f t="shared" si="1"/>
        <v>72</v>
      </c>
    </row>
    <row r="46" spans="1:13" ht="25.5">
      <c r="A46" s="35">
        <v>41</v>
      </c>
      <c r="B46" s="14" t="s">
        <v>84</v>
      </c>
      <c r="C46" s="1" t="s">
        <v>170</v>
      </c>
      <c r="D46" s="5" t="s">
        <v>85</v>
      </c>
      <c r="E46" s="6">
        <v>900</v>
      </c>
      <c r="F46" s="7" t="s">
        <v>18</v>
      </c>
      <c r="G46" s="38" t="s">
        <v>164</v>
      </c>
      <c r="H46" s="53" t="s">
        <v>165</v>
      </c>
      <c r="I46" s="17" t="s">
        <v>151</v>
      </c>
      <c r="J46" s="8">
        <v>16</v>
      </c>
      <c r="K46" s="107">
        <f t="shared" si="0"/>
        <v>14400</v>
      </c>
      <c r="L46" s="99">
        <v>4</v>
      </c>
      <c r="M46" s="110">
        <f t="shared" si="1"/>
        <v>576</v>
      </c>
    </row>
    <row r="47" spans="1:13" ht="38.25">
      <c r="A47" s="35">
        <v>41</v>
      </c>
      <c r="B47" s="14" t="s">
        <v>86</v>
      </c>
      <c r="C47" s="1" t="s">
        <v>170</v>
      </c>
      <c r="D47" s="5" t="s">
        <v>87</v>
      </c>
      <c r="E47" s="6">
        <v>36</v>
      </c>
      <c r="F47" s="7" t="s">
        <v>18</v>
      </c>
      <c r="G47" s="38" t="s">
        <v>166</v>
      </c>
      <c r="H47" s="53" t="s">
        <v>167</v>
      </c>
      <c r="I47" s="17" t="s">
        <v>151</v>
      </c>
      <c r="J47" s="8">
        <v>17</v>
      </c>
      <c r="K47" s="107">
        <f t="shared" si="0"/>
        <v>612</v>
      </c>
      <c r="L47" s="99">
        <v>4</v>
      </c>
      <c r="M47" s="110">
        <f t="shared" si="1"/>
        <v>24.48</v>
      </c>
    </row>
    <row r="48" spans="1:13">
      <c r="A48" s="35">
        <v>42</v>
      </c>
      <c r="B48" s="14" t="s">
        <v>88</v>
      </c>
      <c r="C48" s="17" t="s">
        <v>244</v>
      </c>
      <c r="D48" s="5" t="s">
        <v>89</v>
      </c>
      <c r="E48" s="6">
        <v>36</v>
      </c>
      <c r="F48" s="7" t="s">
        <v>18</v>
      </c>
      <c r="G48" s="38" t="s">
        <v>236</v>
      </c>
      <c r="H48" s="45" t="s">
        <v>237</v>
      </c>
      <c r="I48" s="51">
        <v>3</v>
      </c>
      <c r="J48" s="8">
        <v>69.89</v>
      </c>
      <c r="K48" s="107">
        <f t="shared" si="0"/>
        <v>2516.04</v>
      </c>
      <c r="L48" s="99">
        <v>4</v>
      </c>
      <c r="M48" s="110">
        <f t="shared" si="1"/>
        <v>100.6416</v>
      </c>
    </row>
    <row r="49" spans="1:15" ht="25.5">
      <c r="A49" s="35">
        <v>42</v>
      </c>
      <c r="B49" s="14" t="s">
        <v>90</v>
      </c>
      <c r="C49" s="17" t="s">
        <v>244</v>
      </c>
      <c r="D49" s="5" t="s">
        <v>91</v>
      </c>
      <c r="E49" s="6">
        <v>30</v>
      </c>
      <c r="F49" s="7" t="s">
        <v>18</v>
      </c>
      <c r="G49" s="38" t="s">
        <v>236</v>
      </c>
      <c r="H49" s="45" t="s">
        <v>238</v>
      </c>
      <c r="I49" s="51">
        <v>1</v>
      </c>
      <c r="J49" s="8">
        <v>118.75</v>
      </c>
      <c r="K49" s="107">
        <f t="shared" si="0"/>
        <v>3562.5</v>
      </c>
      <c r="L49" s="99">
        <v>4</v>
      </c>
      <c r="M49" s="110">
        <f t="shared" si="1"/>
        <v>142.5</v>
      </c>
    </row>
    <row r="50" spans="1:15" ht="132">
      <c r="A50" s="35">
        <v>43</v>
      </c>
      <c r="B50" s="4">
        <v>43</v>
      </c>
      <c r="C50" s="1" t="s">
        <v>22</v>
      </c>
      <c r="D50" s="5" t="s">
        <v>92</v>
      </c>
      <c r="E50" s="6">
        <v>90</v>
      </c>
      <c r="F50" s="7" t="s">
        <v>18</v>
      </c>
      <c r="G50" s="38" t="s">
        <v>93</v>
      </c>
      <c r="H50" s="45" t="s">
        <v>245</v>
      </c>
      <c r="I50" s="52" t="s">
        <v>48</v>
      </c>
      <c r="J50" s="8">
        <v>850</v>
      </c>
      <c r="K50" s="107">
        <f t="shared" si="0"/>
        <v>76500</v>
      </c>
      <c r="L50" s="99">
        <v>4</v>
      </c>
      <c r="M50" s="110">
        <f t="shared" si="1"/>
        <v>3060</v>
      </c>
    </row>
    <row r="51" spans="1:15" ht="51">
      <c r="A51" s="35">
        <v>44</v>
      </c>
      <c r="B51" s="4">
        <v>44</v>
      </c>
      <c r="C51" s="17" t="s">
        <v>244</v>
      </c>
      <c r="D51" s="5" t="s">
        <v>94</v>
      </c>
      <c r="E51" s="6">
        <v>60</v>
      </c>
      <c r="F51" s="7" t="s">
        <v>37</v>
      </c>
      <c r="G51" s="38" t="s">
        <v>239</v>
      </c>
      <c r="H51" s="45" t="s">
        <v>240</v>
      </c>
      <c r="I51" s="51">
        <v>2</v>
      </c>
      <c r="J51" s="8">
        <v>336.6</v>
      </c>
      <c r="K51" s="107">
        <f t="shared" si="0"/>
        <v>20196</v>
      </c>
      <c r="L51" s="99">
        <v>4</v>
      </c>
      <c r="M51" s="110">
        <f t="shared" si="1"/>
        <v>807.84</v>
      </c>
    </row>
    <row r="52" spans="1:15" ht="76.5">
      <c r="A52" s="35">
        <v>47</v>
      </c>
      <c r="B52" s="4">
        <v>47</v>
      </c>
      <c r="C52" s="9" t="s">
        <v>213</v>
      </c>
      <c r="D52" s="5" t="s">
        <v>95</v>
      </c>
      <c r="E52" s="6">
        <v>300</v>
      </c>
      <c r="F52" s="7" t="s">
        <v>18</v>
      </c>
      <c r="G52" s="38" t="s">
        <v>188</v>
      </c>
      <c r="H52" s="42" t="s">
        <v>189</v>
      </c>
      <c r="I52" s="10">
        <v>10</v>
      </c>
      <c r="J52" s="8">
        <v>19.97</v>
      </c>
      <c r="K52" s="107">
        <f t="shared" si="0"/>
        <v>5991</v>
      </c>
      <c r="L52" s="99">
        <v>21</v>
      </c>
      <c r="M52" s="110">
        <f t="shared" si="1"/>
        <v>1258.1099999999999</v>
      </c>
    </row>
    <row r="53" spans="1:15" ht="38.25">
      <c r="A53" s="35">
        <v>48</v>
      </c>
      <c r="B53" s="14" t="s">
        <v>96</v>
      </c>
      <c r="C53" s="9" t="s">
        <v>213</v>
      </c>
      <c r="D53" s="5" t="s">
        <v>97</v>
      </c>
      <c r="E53" s="6">
        <v>30</v>
      </c>
      <c r="F53" s="7" t="s">
        <v>18</v>
      </c>
      <c r="G53" s="38" t="s">
        <v>190</v>
      </c>
      <c r="H53" s="42" t="s">
        <v>191</v>
      </c>
      <c r="I53" s="10">
        <v>1</v>
      </c>
      <c r="J53" s="8">
        <v>79.959999999999994</v>
      </c>
      <c r="K53" s="107">
        <f t="shared" si="0"/>
        <v>2398.7999999999997</v>
      </c>
      <c r="L53" s="99">
        <v>21</v>
      </c>
      <c r="M53" s="110">
        <f t="shared" si="1"/>
        <v>503.74799999999993</v>
      </c>
    </row>
    <row r="54" spans="1:15" ht="38.25">
      <c r="A54" s="35">
        <v>48</v>
      </c>
      <c r="B54" s="14" t="s">
        <v>98</v>
      </c>
      <c r="C54" s="9" t="s">
        <v>213</v>
      </c>
      <c r="D54" s="5" t="s">
        <v>99</v>
      </c>
      <c r="E54" s="6">
        <v>30</v>
      </c>
      <c r="F54" s="7" t="s">
        <v>18</v>
      </c>
      <c r="G54" s="38" t="s">
        <v>192</v>
      </c>
      <c r="H54" s="42" t="s">
        <v>193</v>
      </c>
      <c r="I54" s="10">
        <v>1</v>
      </c>
      <c r="J54" s="8">
        <v>79.959999999999994</v>
      </c>
      <c r="K54" s="107">
        <f t="shared" si="0"/>
        <v>2398.7999999999997</v>
      </c>
      <c r="L54" s="99">
        <v>21</v>
      </c>
      <c r="M54" s="110">
        <f t="shared" si="1"/>
        <v>503.74799999999993</v>
      </c>
    </row>
    <row r="55" spans="1:15" ht="25.5">
      <c r="A55" s="35">
        <v>49</v>
      </c>
      <c r="B55" s="4">
        <v>49</v>
      </c>
      <c r="C55" s="1" t="s">
        <v>22</v>
      </c>
      <c r="D55" s="5" t="s">
        <v>100</v>
      </c>
      <c r="E55" s="6">
        <v>60</v>
      </c>
      <c r="F55" s="7" t="s">
        <v>18</v>
      </c>
      <c r="G55" s="38" t="s">
        <v>101</v>
      </c>
      <c r="H55" s="42" t="s">
        <v>102</v>
      </c>
      <c r="I55" s="49" t="s">
        <v>27</v>
      </c>
      <c r="J55" s="8">
        <v>90</v>
      </c>
      <c r="K55" s="107">
        <f t="shared" si="0"/>
        <v>5400</v>
      </c>
      <c r="L55" s="99">
        <v>21</v>
      </c>
      <c r="M55" s="110">
        <f t="shared" si="1"/>
        <v>1134</v>
      </c>
    </row>
    <row r="56" spans="1:15" ht="89.25">
      <c r="A56" s="35">
        <v>50</v>
      </c>
      <c r="B56" s="4">
        <v>50</v>
      </c>
      <c r="C56" s="11" t="s">
        <v>232</v>
      </c>
      <c r="D56" s="5" t="s">
        <v>103</v>
      </c>
      <c r="E56" s="6">
        <v>450</v>
      </c>
      <c r="F56" s="7" t="s">
        <v>18</v>
      </c>
      <c r="G56" s="39" t="s">
        <v>228</v>
      </c>
      <c r="H56" s="43" t="s">
        <v>229</v>
      </c>
      <c r="I56" s="12">
        <v>1</v>
      </c>
      <c r="J56" s="13">
        <v>135</v>
      </c>
      <c r="K56" s="107">
        <f t="shared" si="0"/>
        <v>60750</v>
      </c>
      <c r="L56" s="100">
        <v>4</v>
      </c>
      <c r="M56" s="110">
        <f t="shared" si="1"/>
        <v>2430</v>
      </c>
    </row>
    <row r="57" spans="1:15" ht="51">
      <c r="A57" s="35">
        <v>51</v>
      </c>
      <c r="B57" s="4">
        <v>51</v>
      </c>
      <c r="C57" s="9" t="s">
        <v>213</v>
      </c>
      <c r="D57" s="5" t="s">
        <v>104</v>
      </c>
      <c r="E57" s="6">
        <v>60</v>
      </c>
      <c r="F57" s="7" t="s">
        <v>18</v>
      </c>
      <c r="G57" s="38" t="s">
        <v>194</v>
      </c>
      <c r="H57" s="42" t="s">
        <v>195</v>
      </c>
      <c r="I57" s="10">
        <v>1</v>
      </c>
      <c r="J57" s="8">
        <v>19.95</v>
      </c>
      <c r="K57" s="107">
        <f t="shared" si="0"/>
        <v>1197</v>
      </c>
      <c r="L57" s="99">
        <v>4</v>
      </c>
      <c r="M57" s="110">
        <f t="shared" si="1"/>
        <v>47.88</v>
      </c>
    </row>
    <row r="58" spans="1:15" ht="63.75">
      <c r="A58" s="35">
        <v>53</v>
      </c>
      <c r="B58" s="14" t="s">
        <v>105</v>
      </c>
      <c r="C58" s="17" t="s">
        <v>244</v>
      </c>
      <c r="D58" s="5" t="s">
        <v>106</v>
      </c>
      <c r="E58" s="6">
        <v>90</v>
      </c>
      <c r="F58" s="7" t="s">
        <v>18</v>
      </c>
      <c r="G58" s="38" t="s">
        <v>241</v>
      </c>
      <c r="H58" s="45">
        <v>205</v>
      </c>
      <c r="I58" s="51">
        <v>1</v>
      </c>
      <c r="J58" s="8">
        <v>153</v>
      </c>
      <c r="K58" s="107">
        <f t="shared" si="0"/>
        <v>13770</v>
      </c>
      <c r="L58" s="99">
        <v>4</v>
      </c>
      <c r="M58" s="110">
        <f t="shared" si="1"/>
        <v>550.79999999999995</v>
      </c>
      <c r="O58" s="70" t="s">
        <v>171</v>
      </c>
    </row>
    <row r="59" spans="1:15" ht="102">
      <c r="A59" s="35">
        <v>53</v>
      </c>
      <c r="B59" s="14" t="s">
        <v>107</v>
      </c>
      <c r="C59" s="17" t="s">
        <v>244</v>
      </c>
      <c r="D59" s="5" t="s">
        <v>108</v>
      </c>
      <c r="E59" s="6">
        <v>30</v>
      </c>
      <c r="F59" s="7" t="s">
        <v>18</v>
      </c>
      <c r="G59" s="38" t="s">
        <v>241</v>
      </c>
      <c r="H59" s="45" t="s">
        <v>242</v>
      </c>
      <c r="I59" s="51">
        <v>1</v>
      </c>
      <c r="J59" s="8">
        <v>1197</v>
      </c>
      <c r="K59" s="107">
        <f t="shared" si="0"/>
        <v>35910</v>
      </c>
      <c r="L59" s="99">
        <v>4</v>
      </c>
      <c r="M59" s="110">
        <f t="shared" si="1"/>
        <v>1436.4</v>
      </c>
    </row>
    <row r="60" spans="1:15" ht="96" customHeight="1">
      <c r="A60" s="35">
        <v>53</v>
      </c>
      <c r="B60" s="14" t="s">
        <v>109</v>
      </c>
      <c r="C60" s="17" t="s">
        <v>244</v>
      </c>
      <c r="D60" s="5" t="s">
        <v>110</v>
      </c>
      <c r="E60" s="6">
        <v>60</v>
      </c>
      <c r="F60" s="7" t="s">
        <v>18</v>
      </c>
      <c r="G60" s="38" t="s">
        <v>241</v>
      </c>
      <c r="H60" s="45" t="s">
        <v>243</v>
      </c>
      <c r="I60" s="51">
        <v>1</v>
      </c>
      <c r="J60" s="8">
        <v>588.6</v>
      </c>
      <c r="K60" s="107">
        <f t="shared" si="0"/>
        <v>35316</v>
      </c>
      <c r="L60" s="99">
        <v>4</v>
      </c>
      <c r="M60" s="110">
        <f t="shared" si="1"/>
        <v>1412.64</v>
      </c>
    </row>
    <row r="61" spans="1:15" ht="147" customHeight="1">
      <c r="A61" s="35">
        <v>54</v>
      </c>
      <c r="B61" s="4">
        <v>54</v>
      </c>
      <c r="C61" s="1" t="s">
        <v>22</v>
      </c>
      <c r="D61" s="5" t="s">
        <v>111</v>
      </c>
      <c r="E61" s="6">
        <v>90</v>
      </c>
      <c r="F61" s="7" t="s">
        <v>18</v>
      </c>
      <c r="G61" s="40" t="s">
        <v>112</v>
      </c>
      <c r="H61" s="45" t="s">
        <v>113</v>
      </c>
      <c r="I61" s="49" t="s">
        <v>48</v>
      </c>
      <c r="J61" s="8">
        <v>800</v>
      </c>
      <c r="K61" s="107">
        <f t="shared" si="0"/>
        <v>72000</v>
      </c>
      <c r="L61" s="99">
        <v>4</v>
      </c>
      <c r="M61" s="110">
        <f t="shared" si="1"/>
        <v>2880</v>
      </c>
    </row>
    <row r="62" spans="1:15" ht="76.5">
      <c r="A62" s="64" t="s">
        <v>114</v>
      </c>
      <c r="B62" s="54" t="s">
        <v>114</v>
      </c>
      <c r="C62" s="55" t="s">
        <v>254</v>
      </c>
      <c r="D62" s="56" t="s">
        <v>115</v>
      </c>
      <c r="E62" s="57">
        <v>60</v>
      </c>
      <c r="F62" s="58" t="s">
        <v>18</v>
      </c>
      <c r="G62" s="61" t="s">
        <v>260</v>
      </c>
      <c r="H62" s="60" t="s">
        <v>261</v>
      </c>
      <c r="I62" s="50" t="s">
        <v>258</v>
      </c>
      <c r="J62" s="8">
        <v>390</v>
      </c>
      <c r="K62" s="107">
        <f t="shared" si="0"/>
        <v>23400</v>
      </c>
      <c r="L62" s="99">
        <v>4</v>
      </c>
      <c r="M62" s="110">
        <f t="shared" si="1"/>
        <v>936</v>
      </c>
    </row>
    <row r="63" spans="1:15" ht="140.25" customHeight="1">
      <c r="A63" s="36" t="s">
        <v>116</v>
      </c>
      <c r="B63" s="14" t="s">
        <v>116</v>
      </c>
      <c r="C63" s="1" t="s">
        <v>22</v>
      </c>
      <c r="D63" s="5" t="s">
        <v>117</v>
      </c>
      <c r="E63" s="6">
        <v>60</v>
      </c>
      <c r="F63" s="7" t="s">
        <v>18</v>
      </c>
      <c r="G63" s="40" t="s">
        <v>118</v>
      </c>
      <c r="H63" s="45" t="s">
        <v>119</v>
      </c>
      <c r="I63" s="49" t="s">
        <v>48</v>
      </c>
      <c r="J63" s="8">
        <v>750</v>
      </c>
      <c r="K63" s="107">
        <f t="shared" si="0"/>
        <v>45000</v>
      </c>
      <c r="L63" s="99">
        <v>4</v>
      </c>
      <c r="M63" s="110">
        <f t="shared" si="1"/>
        <v>1800</v>
      </c>
    </row>
    <row r="64" spans="1:15" ht="150.75" customHeight="1">
      <c r="A64" s="36" t="s">
        <v>120</v>
      </c>
      <c r="B64" s="14" t="s">
        <v>120</v>
      </c>
      <c r="C64" s="1" t="s">
        <v>22</v>
      </c>
      <c r="D64" s="5" t="s">
        <v>121</v>
      </c>
      <c r="E64" s="6">
        <v>150</v>
      </c>
      <c r="F64" s="7" t="s">
        <v>18</v>
      </c>
      <c r="G64" s="40" t="s">
        <v>122</v>
      </c>
      <c r="H64" s="45" t="s">
        <v>123</v>
      </c>
      <c r="I64" s="49" t="s">
        <v>48</v>
      </c>
      <c r="J64" s="8">
        <v>280</v>
      </c>
      <c r="K64" s="107">
        <f t="shared" si="0"/>
        <v>42000</v>
      </c>
      <c r="L64" s="99">
        <v>4</v>
      </c>
      <c r="M64" s="110">
        <f t="shared" si="1"/>
        <v>1680</v>
      </c>
    </row>
    <row r="65" spans="1:13" ht="127.5">
      <c r="A65" s="35">
        <v>56</v>
      </c>
      <c r="B65" s="4">
        <v>56</v>
      </c>
      <c r="C65" s="1" t="s">
        <v>170</v>
      </c>
      <c r="D65" s="5" t="s">
        <v>124</v>
      </c>
      <c r="E65" s="6">
        <v>450</v>
      </c>
      <c r="F65" s="7" t="s">
        <v>18</v>
      </c>
      <c r="G65" s="38" t="s">
        <v>168</v>
      </c>
      <c r="H65" s="53" t="s">
        <v>169</v>
      </c>
      <c r="I65" s="17" t="s">
        <v>139</v>
      </c>
      <c r="J65" s="8">
        <v>125.5</v>
      </c>
      <c r="K65" s="107">
        <f t="shared" si="0"/>
        <v>56475</v>
      </c>
      <c r="L65" s="99">
        <v>4</v>
      </c>
      <c r="M65" s="110">
        <f t="shared" si="1"/>
        <v>2259</v>
      </c>
    </row>
    <row r="66" spans="1:13" ht="67.5" customHeight="1">
      <c r="A66" s="35">
        <v>57</v>
      </c>
      <c r="B66" s="4">
        <v>57</v>
      </c>
      <c r="C66" s="1" t="s">
        <v>21</v>
      </c>
      <c r="D66" s="5" t="s">
        <v>17</v>
      </c>
      <c r="E66" s="6">
        <v>450</v>
      </c>
      <c r="F66" s="7" t="s">
        <v>18</v>
      </c>
      <c r="G66" s="38" t="s">
        <v>19</v>
      </c>
      <c r="H66" s="42" t="s">
        <v>20</v>
      </c>
      <c r="I66" s="51">
        <v>1</v>
      </c>
      <c r="J66" s="8">
        <v>132</v>
      </c>
      <c r="K66" s="107">
        <f t="shared" si="0"/>
        <v>59400</v>
      </c>
      <c r="L66" s="99">
        <v>4</v>
      </c>
      <c r="M66" s="110">
        <f t="shared" ref="M66:M89" si="2">K66*L66/100</f>
        <v>2376</v>
      </c>
    </row>
    <row r="67" spans="1:13" ht="127.5">
      <c r="A67" s="35">
        <v>58</v>
      </c>
      <c r="B67" s="4">
        <v>58</v>
      </c>
      <c r="C67" s="1" t="s">
        <v>196</v>
      </c>
      <c r="D67" s="5" t="s">
        <v>125</v>
      </c>
      <c r="E67" s="6">
        <v>450</v>
      </c>
      <c r="F67" s="7" t="s">
        <v>18</v>
      </c>
      <c r="G67" s="38" t="s">
        <v>207</v>
      </c>
      <c r="H67" s="42" t="s">
        <v>208</v>
      </c>
      <c r="I67" s="50" t="s">
        <v>202</v>
      </c>
      <c r="J67" s="8">
        <v>110</v>
      </c>
      <c r="K67" s="107">
        <f t="shared" si="0"/>
        <v>49500</v>
      </c>
      <c r="L67" s="99">
        <v>4</v>
      </c>
      <c r="M67" s="110">
        <f t="shared" si="2"/>
        <v>1980</v>
      </c>
    </row>
    <row r="68" spans="1:13" ht="102">
      <c r="A68" s="35">
        <v>59</v>
      </c>
      <c r="B68" s="4">
        <v>59</v>
      </c>
      <c r="C68" s="1" t="s">
        <v>196</v>
      </c>
      <c r="D68" s="5" t="s">
        <v>126</v>
      </c>
      <c r="E68" s="6">
        <v>450</v>
      </c>
      <c r="F68" s="7" t="s">
        <v>18</v>
      </c>
      <c r="G68" s="38" t="s">
        <v>209</v>
      </c>
      <c r="H68" s="42" t="s">
        <v>210</v>
      </c>
      <c r="I68" s="50" t="s">
        <v>202</v>
      </c>
      <c r="J68" s="8">
        <v>110</v>
      </c>
      <c r="K68" s="107">
        <f t="shared" si="0"/>
        <v>49500</v>
      </c>
      <c r="L68" s="99">
        <v>4</v>
      </c>
      <c r="M68" s="110">
        <f t="shared" si="2"/>
        <v>1980</v>
      </c>
    </row>
    <row r="69" spans="1:13" ht="90" customHeight="1">
      <c r="A69" s="63">
        <v>60</v>
      </c>
      <c r="B69" s="54" t="s">
        <v>263</v>
      </c>
      <c r="C69" s="55" t="s">
        <v>254</v>
      </c>
      <c r="D69" s="56" t="s">
        <v>127</v>
      </c>
      <c r="E69" s="57">
        <v>300</v>
      </c>
      <c r="F69" s="58" t="s">
        <v>18</v>
      </c>
      <c r="G69" s="62" t="s">
        <v>264</v>
      </c>
      <c r="H69" s="60" t="s">
        <v>262</v>
      </c>
      <c r="I69" s="50" t="s">
        <v>258</v>
      </c>
      <c r="J69" s="8">
        <v>132</v>
      </c>
      <c r="K69" s="107">
        <f t="shared" ref="K69:K78" si="3">E69*J69</f>
        <v>39600</v>
      </c>
      <c r="L69" s="99">
        <v>4</v>
      </c>
      <c r="M69" s="110">
        <f t="shared" si="2"/>
        <v>1584</v>
      </c>
    </row>
    <row r="70" spans="1:13" ht="133.5" customHeight="1">
      <c r="A70" s="35">
        <v>61</v>
      </c>
      <c r="B70" s="4">
        <v>61</v>
      </c>
      <c r="C70" s="1" t="s">
        <v>22</v>
      </c>
      <c r="D70" s="5" t="s">
        <v>128</v>
      </c>
      <c r="E70" s="6">
        <v>1200</v>
      </c>
      <c r="F70" s="7" t="s">
        <v>18</v>
      </c>
      <c r="G70" s="40" t="s">
        <v>129</v>
      </c>
      <c r="H70" s="45" t="s">
        <v>130</v>
      </c>
      <c r="I70" s="49" t="s">
        <v>48</v>
      </c>
      <c r="J70" s="8">
        <v>145</v>
      </c>
      <c r="K70" s="107">
        <f t="shared" si="3"/>
        <v>174000</v>
      </c>
      <c r="L70" s="99">
        <v>4</v>
      </c>
      <c r="M70" s="110">
        <f t="shared" si="2"/>
        <v>6960</v>
      </c>
    </row>
    <row r="71" spans="1:13" ht="94.5" customHeight="1">
      <c r="A71" s="35">
        <v>62</v>
      </c>
      <c r="B71" s="4">
        <v>62</v>
      </c>
      <c r="C71" s="1" t="s">
        <v>22</v>
      </c>
      <c r="D71" s="5" t="s">
        <v>131</v>
      </c>
      <c r="E71" s="6">
        <v>150</v>
      </c>
      <c r="F71" s="7" t="s">
        <v>18</v>
      </c>
      <c r="G71" s="40" t="s">
        <v>132</v>
      </c>
      <c r="H71" s="45" t="s">
        <v>133</v>
      </c>
      <c r="I71" s="49" t="s">
        <v>48</v>
      </c>
      <c r="J71" s="8">
        <v>137</v>
      </c>
      <c r="K71" s="107">
        <f t="shared" si="3"/>
        <v>20550</v>
      </c>
      <c r="L71" s="99">
        <v>4</v>
      </c>
      <c r="M71" s="110">
        <f t="shared" si="2"/>
        <v>822</v>
      </c>
    </row>
    <row r="72" spans="1:13" ht="76.5">
      <c r="A72" s="35">
        <v>63</v>
      </c>
      <c r="B72" s="4">
        <v>63</v>
      </c>
      <c r="C72" s="1" t="s">
        <v>196</v>
      </c>
      <c r="D72" s="5" t="s">
        <v>134</v>
      </c>
      <c r="E72" s="6">
        <v>300</v>
      </c>
      <c r="F72" s="7" t="s">
        <v>18</v>
      </c>
      <c r="G72" s="38" t="s">
        <v>211</v>
      </c>
      <c r="H72" s="42" t="s">
        <v>212</v>
      </c>
      <c r="I72" s="50" t="s">
        <v>202</v>
      </c>
      <c r="J72" s="8">
        <v>125</v>
      </c>
      <c r="K72" s="107">
        <f t="shared" si="3"/>
        <v>37500</v>
      </c>
      <c r="L72" s="99">
        <v>4</v>
      </c>
      <c r="M72" s="110">
        <f t="shared" si="2"/>
        <v>1500</v>
      </c>
    </row>
    <row r="73" spans="1:13" ht="63.75">
      <c r="A73" s="35">
        <v>64</v>
      </c>
      <c r="B73" s="4">
        <v>64</v>
      </c>
      <c r="C73" s="11" t="s">
        <v>232</v>
      </c>
      <c r="D73" s="5" t="s">
        <v>135</v>
      </c>
      <c r="E73" s="6">
        <v>300</v>
      </c>
      <c r="F73" s="7" t="s">
        <v>18</v>
      </c>
      <c r="G73" s="39" t="s">
        <v>230</v>
      </c>
      <c r="H73" s="43" t="s">
        <v>231</v>
      </c>
      <c r="I73" s="50" t="s">
        <v>202</v>
      </c>
      <c r="J73" s="13">
        <v>85</v>
      </c>
      <c r="K73" s="107">
        <f t="shared" si="3"/>
        <v>25500</v>
      </c>
      <c r="L73" s="100">
        <v>4</v>
      </c>
      <c r="M73" s="110">
        <f t="shared" si="2"/>
        <v>1020</v>
      </c>
    </row>
    <row r="74" spans="1:13" ht="54.75" customHeight="1">
      <c r="A74" s="63">
        <v>65</v>
      </c>
      <c r="B74" s="71">
        <v>65</v>
      </c>
      <c r="C74" s="55" t="s">
        <v>213</v>
      </c>
      <c r="D74" s="56" t="s">
        <v>266</v>
      </c>
      <c r="E74" s="57">
        <v>600</v>
      </c>
      <c r="F74" s="7" t="s">
        <v>18</v>
      </c>
      <c r="G74" s="80" t="s">
        <v>292</v>
      </c>
      <c r="H74" s="83" t="s">
        <v>293</v>
      </c>
      <c r="I74" s="49" t="s">
        <v>27</v>
      </c>
      <c r="J74" s="8">
        <v>6.96</v>
      </c>
      <c r="K74" s="107">
        <f t="shared" si="3"/>
        <v>4176</v>
      </c>
      <c r="L74" s="99">
        <v>21</v>
      </c>
      <c r="M74" s="110">
        <f t="shared" si="2"/>
        <v>876.96</v>
      </c>
    </row>
    <row r="75" spans="1:13" ht="51" customHeight="1">
      <c r="A75" s="63">
        <v>66</v>
      </c>
      <c r="B75" s="71">
        <v>66</v>
      </c>
      <c r="C75" s="55" t="s">
        <v>232</v>
      </c>
      <c r="D75" s="56" t="s">
        <v>267</v>
      </c>
      <c r="E75" s="57">
        <v>108</v>
      </c>
      <c r="F75" s="7" t="s">
        <v>18</v>
      </c>
      <c r="G75" s="81" t="s">
        <v>298</v>
      </c>
      <c r="H75" s="84">
        <v>746910</v>
      </c>
      <c r="I75" s="49" t="s">
        <v>27</v>
      </c>
      <c r="J75" s="82">
        <v>4.82</v>
      </c>
      <c r="K75" s="107">
        <f t="shared" si="3"/>
        <v>520.56000000000006</v>
      </c>
      <c r="L75" s="102">
        <v>21</v>
      </c>
      <c r="M75" s="110">
        <f t="shared" si="2"/>
        <v>109.31760000000003</v>
      </c>
    </row>
    <row r="76" spans="1:13" ht="43.5" customHeight="1">
      <c r="A76" s="63">
        <v>67</v>
      </c>
      <c r="B76" s="71">
        <v>67</v>
      </c>
      <c r="C76" s="55" t="s">
        <v>213</v>
      </c>
      <c r="D76" s="56" t="s">
        <v>268</v>
      </c>
      <c r="E76" s="57">
        <v>4800</v>
      </c>
      <c r="F76" s="7" t="s">
        <v>18</v>
      </c>
      <c r="G76" s="80" t="s">
        <v>296</v>
      </c>
      <c r="H76" s="83" t="s">
        <v>297</v>
      </c>
      <c r="I76" s="49" t="s">
        <v>27</v>
      </c>
      <c r="J76" s="8">
        <v>2.99</v>
      </c>
      <c r="K76" s="107">
        <f t="shared" si="3"/>
        <v>14352.000000000002</v>
      </c>
      <c r="L76" s="99">
        <v>21</v>
      </c>
      <c r="M76" s="110">
        <f t="shared" si="2"/>
        <v>3013.9200000000005</v>
      </c>
    </row>
    <row r="77" spans="1:13" ht="73.5" customHeight="1">
      <c r="A77" s="63">
        <v>68</v>
      </c>
      <c r="B77" s="71">
        <v>68</v>
      </c>
      <c r="C77" s="85" t="s">
        <v>22</v>
      </c>
      <c r="D77" s="56" t="s">
        <v>269</v>
      </c>
      <c r="E77" s="57">
        <v>600</v>
      </c>
      <c r="F77" s="7" t="s">
        <v>18</v>
      </c>
      <c r="G77" s="38" t="s">
        <v>299</v>
      </c>
      <c r="H77" s="83" t="s">
        <v>300</v>
      </c>
      <c r="I77" s="49" t="s">
        <v>27</v>
      </c>
      <c r="J77" s="8">
        <v>3.7</v>
      </c>
      <c r="K77" s="107">
        <f t="shared" si="3"/>
        <v>2220</v>
      </c>
      <c r="L77" s="99">
        <v>21</v>
      </c>
      <c r="M77" s="110">
        <f t="shared" si="2"/>
        <v>466.2</v>
      </c>
    </row>
    <row r="78" spans="1:13" ht="67.5" customHeight="1">
      <c r="A78" s="63">
        <v>69</v>
      </c>
      <c r="B78" s="71">
        <v>69</v>
      </c>
      <c r="C78" s="85" t="s">
        <v>22</v>
      </c>
      <c r="D78" s="56" t="s">
        <v>270</v>
      </c>
      <c r="E78" s="57">
        <v>3600</v>
      </c>
      <c r="F78" s="7" t="s">
        <v>18</v>
      </c>
      <c r="G78" s="38" t="s">
        <v>301</v>
      </c>
      <c r="H78" s="83" t="s">
        <v>302</v>
      </c>
      <c r="I78" s="49" t="s">
        <v>27</v>
      </c>
      <c r="J78" s="8">
        <v>3.7</v>
      </c>
      <c r="K78" s="107">
        <f t="shared" si="3"/>
        <v>13320</v>
      </c>
      <c r="L78" s="99">
        <v>21</v>
      </c>
      <c r="M78" s="110">
        <f t="shared" si="2"/>
        <v>2797.2</v>
      </c>
    </row>
    <row r="79" spans="1:13" ht="54" customHeight="1">
      <c r="A79" s="63">
        <v>70</v>
      </c>
      <c r="B79" s="71">
        <v>70</v>
      </c>
      <c r="C79" s="55" t="s">
        <v>213</v>
      </c>
      <c r="D79" s="56" t="s">
        <v>271</v>
      </c>
      <c r="E79" s="57">
        <v>180</v>
      </c>
      <c r="F79" s="7" t="s">
        <v>18</v>
      </c>
      <c r="G79" s="80" t="s">
        <v>294</v>
      </c>
      <c r="H79" s="60" t="s">
        <v>295</v>
      </c>
      <c r="I79" s="49" t="s">
        <v>27</v>
      </c>
      <c r="J79" s="8">
        <v>7.97</v>
      </c>
      <c r="K79" s="107">
        <f t="shared" ref="K79:K89" si="4">E79*J79</f>
        <v>1434.6</v>
      </c>
      <c r="L79" s="99">
        <v>21</v>
      </c>
      <c r="M79" s="110">
        <f t="shared" si="2"/>
        <v>301.26599999999996</v>
      </c>
    </row>
    <row r="80" spans="1:13" ht="51">
      <c r="A80" s="64" t="s">
        <v>272</v>
      </c>
      <c r="B80" s="54" t="s">
        <v>272</v>
      </c>
      <c r="C80" s="1" t="s">
        <v>170</v>
      </c>
      <c r="D80" s="56" t="s">
        <v>273</v>
      </c>
      <c r="E80" s="57">
        <v>5</v>
      </c>
      <c r="F80" s="7" t="s">
        <v>18</v>
      </c>
      <c r="G80" s="91" t="s">
        <v>303</v>
      </c>
      <c r="H80" s="86" t="s">
        <v>304</v>
      </c>
      <c r="I80" s="50" t="s">
        <v>202</v>
      </c>
      <c r="J80" s="87">
        <v>373.5</v>
      </c>
      <c r="K80" s="107">
        <f t="shared" si="4"/>
        <v>1867.5</v>
      </c>
      <c r="L80" s="99">
        <v>21</v>
      </c>
      <c r="M80" s="110">
        <f t="shared" si="2"/>
        <v>392.17500000000001</v>
      </c>
    </row>
    <row r="81" spans="1:13" ht="38.25">
      <c r="A81" s="64" t="s">
        <v>274</v>
      </c>
      <c r="B81" s="54" t="s">
        <v>274</v>
      </c>
      <c r="C81" s="1" t="s">
        <v>170</v>
      </c>
      <c r="D81" s="56" t="s">
        <v>275</v>
      </c>
      <c r="E81" s="57">
        <v>10</v>
      </c>
      <c r="F81" s="7" t="s">
        <v>18</v>
      </c>
      <c r="G81" s="91" t="s">
        <v>305</v>
      </c>
      <c r="H81" s="86" t="s">
        <v>306</v>
      </c>
      <c r="I81" s="50" t="s">
        <v>202</v>
      </c>
      <c r="J81" s="87">
        <v>108</v>
      </c>
      <c r="K81" s="107">
        <f t="shared" si="4"/>
        <v>1080</v>
      </c>
      <c r="L81" s="99">
        <v>21</v>
      </c>
      <c r="M81" s="110">
        <f t="shared" si="2"/>
        <v>226.8</v>
      </c>
    </row>
    <row r="82" spans="1:13" ht="63.75">
      <c r="A82" s="64" t="s">
        <v>276</v>
      </c>
      <c r="B82" s="54" t="s">
        <v>276</v>
      </c>
      <c r="C82" s="1" t="s">
        <v>170</v>
      </c>
      <c r="D82" s="56" t="s">
        <v>277</v>
      </c>
      <c r="E82" s="57">
        <v>10</v>
      </c>
      <c r="F82" s="7" t="s">
        <v>18</v>
      </c>
      <c r="G82" s="91" t="s">
        <v>307</v>
      </c>
      <c r="H82" s="86" t="s">
        <v>308</v>
      </c>
      <c r="I82" s="50" t="s">
        <v>202</v>
      </c>
      <c r="J82" s="87">
        <v>256</v>
      </c>
      <c r="K82" s="107">
        <f t="shared" si="4"/>
        <v>2560</v>
      </c>
      <c r="L82" s="99">
        <v>21</v>
      </c>
      <c r="M82" s="110">
        <f t="shared" si="2"/>
        <v>537.6</v>
      </c>
    </row>
    <row r="83" spans="1:13" ht="52.5" customHeight="1">
      <c r="A83" s="64" t="s">
        <v>278</v>
      </c>
      <c r="B83" s="54" t="s">
        <v>278</v>
      </c>
      <c r="C83" s="1" t="s">
        <v>170</v>
      </c>
      <c r="D83" s="56" t="s">
        <v>279</v>
      </c>
      <c r="E83" s="57">
        <v>10</v>
      </c>
      <c r="F83" s="7" t="s">
        <v>18</v>
      </c>
      <c r="G83" s="91" t="s">
        <v>309</v>
      </c>
      <c r="H83" s="86" t="s">
        <v>310</v>
      </c>
      <c r="I83" s="50" t="s">
        <v>202</v>
      </c>
      <c r="J83" s="87">
        <v>210</v>
      </c>
      <c r="K83" s="107">
        <f t="shared" si="4"/>
        <v>2100</v>
      </c>
      <c r="L83" s="99">
        <v>21</v>
      </c>
      <c r="M83" s="110">
        <f t="shared" si="2"/>
        <v>441</v>
      </c>
    </row>
    <row r="84" spans="1:13" ht="79.5" customHeight="1">
      <c r="A84" s="64" t="s">
        <v>280</v>
      </c>
      <c r="B84" s="54" t="s">
        <v>280</v>
      </c>
      <c r="C84" s="1" t="s">
        <v>170</v>
      </c>
      <c r="D84" s="56" t="s">
        <v>281</v>
      </c>
      <c r="E84" s="57">
        <v>10</v>
      </c>
      <c r="F84" s="7" t="s">
        <v>18</v>
      </c>
      <c r="G84" s="91" t="s">
        <v>311</v>
      </c>
      <c r="H84" s="60" t="s">
        <v>312</v>
      </c>
      <c r="I84" s="50" t="s">
        <v>202</v>
      </c>
      <c r="J84" s="87">
        <v>200</v>
      </c>
      <c r="K84" s="107">
        <f t="shared" si="4"/>
        <v>2000</v>
      </c>
      <c r="L84" s="99">
        <v>21</v>
      </c>
      <c r="M84" s="110">
        <f t="shared" si="2"/>
        <v>420</v>
      </c>
    </row>
    <row r="85" spans="1:13" ht="62.25" customHeight="1">
      <c r="A85" s="64" t="s">
        <v>282</v>
      </c>
      <c r="B85" s="54" t="s">
        <v>282</v>
      </c>
      <c r="C85" s="1" t="s">
        <v>170</v>
      </c>
      <c r="D85" s="56" t="s">
        <v>283</v>
      </c>
      <c r="E85" s="57">
        <v>10</v>
      </c>
      <c r="F85" s="7" t="s">
        <v>18</v>
      </c>
      <c r="G85" s="91" t="s">
        <v>313</v>
      </c>
      <c r="H85" s="60" t="s">
        <v>314</v>
      </c>
      <c r="I85" s="50" t="s">
        <v>202</v>
      </c>
      <c r="J85" s="87">
        <v>333.5</v>
      </c>
      <c r="K85" s="107">
        <f t="shared" si="4"/>
        <v>3335</v>
      </c>
      <c r="L85" s="99">
        <v>21</v>
      </c>
      <c r="M85" s="110">
        <f t="shared" si="2"/>
        <v>700.35</v>
      </c>
    </row>
    <row r="86" spans="1:13" ht="66.75" customHeight="1">
      <c r="A86" s="64" t="s">
        <v>284</v>
      </c>
      <c r="B86" s="54" t="s">
        <v>284</v>
      </c>
      <c r="C86" s="1" t="s">
        <v>170</v>
      </c>
      <c r="D86" s="56" t="s">
        <v>285</v>
      </c>
      <c r="E86" s="57">
        <v>10</v>
      </c>
      <c r="F86" s="7" t="s">
        <v>18</v>
      </c>
      <c r="G86" s="91" t="s">
        <v>315</v>
      </c>
      <c r="H86" s="60" t="s">
        <v>316</v>
      </c>
      <c r="I86" s="50" t="s">
        <v>202</v>
      </c>
      <c r="J86" s="87">
        <v>333.5</v>
      </c>
      <c r="K86" s="107">
        <f t="shared" si="4"/>
        <v>3335</v>
      </c>
      <c r="L86" s="99">
        <v>21</v>
      </c>
      <c r="M86" s="110">
        <f t="shared" si="2"/>
        <v>700.35</v>
      </c>
    </row>
    <row r="87" spans="1:13" ht="52.5" customHeight="1">
      <c r="A87" s="64" t="s">
        <v>286</v>
      </c>
      <c r="B87" s="54" t="s">
        <v>286</v>
      </c>
      <c r="C87" s="1" t="s">
        <v>170</v>
      </c>
      <c r="D87" s="56" t="s">
        <v>287</v>
      </c>
      <c r="E87" s="57">
        <v>10</v>
      </c>
      <c r="F87" s="7" t="s">
        <v>18</v>
      </c>
      <c r="G87" s="91" t="s">
        <v>317</v>
      </c>
      <c r="H87" s="60" t="s">
        <v>318</v>
      </c>
      <c r="I87" s="50" t="s">
        <v>202</v>
      </c>
      <c r="J87" s="87">
        <v>149</v>
      </c>
      <c r="K87" s="107">
        <f t="shared" si="4"/>
        <v>1490</v>
      </c>
      <c r="L87" s="99">
        <v>21</v>
      </c>
      <c r="M87" s="110">
        <f t="shared" si="2"/>
        <v>312.89999999999998</v>
      </c>
    </row>
    <row r="88" spans="1:13" ht="36" customHeight="1">
      <c r="A88" s="64" t="s">
        <v>288</v>
      </c>
      <c r="B88" s="54" t="s">
        <v>288</v>
      </c>
      <c r="C88" s="1" t="s">
        <v>170</v>
      </c>
      <c r="D88" s="56" t="s">
        <v>289</v>
      </c>
      <c r="E88" s="57">
        <v>10</v>
      </c>
      <c r="F88" s="7" t="s">
        <v>18</v>
      </c>
      <c r="G88" s="91" t="s">
        <v>319</v>
      </c>
      <c r="H88" s="60" t="s">
        <v>320</v>
      </c>
      <c r="I88" s="50" t="s">
        <v>202</v>
      </c>
      <c r="J88" s="87">
        <v>722</v>
      </c>
      <c r="K88" s="107">
        <f t="shared" si="4"/>
        <v>7220</v>
      </c>
      <c r="L88" s="99">
        <v>21</v>
      </c>
      <c r="M88" s="110">
        <f t="shared" si="2"/>
        <v>1516.2</v>
      </c>
    </row>
    <row r="89" spans="1:13" ht="43.5" customHeight="1" thickBot="1">
      <c r="A89" s="72" t="s">
        <v>290</v>
      </c>
      <c r="B89" s="73" t="s">
        <v>290</v>
      </c>
      <c r="C89" s="88" t="s">
        <v>170</v>
      </c>
      <c r="D89" s="74" t="s">
        <v>291</v>
      </c>
      <c r="E89" s="75">
        <v>10</v>
      </c>
      <c r="F89" s="89" t="s">
        <v>18</v>
      </c>
      <c r="G89" s="92" t="s">
        <v>321</v>
      </c>
      <c r="H89" s="94" t="s">
        <v>322</v>
      </c>
      <c r="I89" s="93" t="s">
        <v>202</v>
      </c>
      <c r="J89" s="90">
        <v>619.5</v>
      </c>
      <c r="K89" s="108">
        <f t="shared" si="4"/>
        <v>6195</v>
      </c>
      <c r="L89" s="103">
        <v>21</v>
      </c>
      <c r="M89" s="110">
        <f t="shared" si="2"/>
        <v>1300.95</v>
      </c>
    </row>
    <row r="90" spans="1:13">
      <c r="J90" s="95" t="s">
        <v>335</v>
      </c>
      <c r="K90" s="105">
        <f>SUBTOTAL(9,K2:K89)</f>
        <v>1362300.6</v>
      </c>
      <c r="M90" s="109">
        <f>SUBTOTAL(9,M2:M89)</f>
        <v>111613.40820000002</v>
      </c>
    </row>
    <row r="91" spans="1:13">
      <c r="A91" s="76"/>
      <c r="B91" s="76"/>
      <c r="C91" s="77"/>
      <c r="D91" s="77"/>
      <c r="E91" s="77"/>
      <c r="F91" s="77"/>
      <c r="G91" s="78"/>
      <c r="H91" s="79"/>
      <c r="K91" s="109" t="s">
        <v>171</v>
      </c>
    </row>
    <row r="92" spans="1:13">
      <c r="A92" s="76"/>
      <c r="B92" s="76"/>
      <c r="C92" s="77"/>
      <c r="D92" s="77"/>
      <c r="E92" s="77"/>
      <c r="F92" s="77"/>
      <c r="G92" s="78"/>
      <c r="H92" s="79"/>
      <c r="J92" s="95" t="s">
        <v>333</v>
      </c>
      <c r="K92" s="105">
        <f>SUBTOTAL(9,K2:K90)</f>
        <v>1362300.6</v>
      </c>
    </row>
    <row r="93" spans="1:13">
      <c r="A93" s="76"/>
      <c r="B93" s="76"/>
      <c r="C93" s="77"/>
      <c r="D93" s="77"/>
      <c r="E93" s="77"/>
      <c r="F93" s="77"/>
      <c r="G93" s="78" t="s">
        <v>171</v>
      </c>
      <c r="H93" s="79"/>
      <c r="J93" s="95" t="s">
        <v>4</v>
      </c>
      <c r="K93" s="105">
        <f>M90</f>
        <v>111613.40820000002</v>
      </c>
    </row>
    <row r="94" spans="1:13">
      <c r="A94" s="76"/>
      <c r="B94" s="76"/>
      <c r="C94" s="77"/>
      <c r="D94" s="77"/>
      <c r="E94" s="77"/>
      <c r="F94" s="77"/>
      <c r="G94" s="78"/>
      <c r="H94" s="79"/>
      <c r="J94" s="95" t="s">
        <v>334</v>
      </c>
      <c r="K94" s="105">
        <f>SUM(K92:K93)</f>
        <v>1473914.0082</v>
      </c>
    </row>
    <row r="95" spans="1:13">
      <c r="A95" s="76"/>
      <c r="B95" s="76"/>
      <c r="C95" s="77"/>
      <c r="D95" s="77"/>
      <c r="E95" s="77"/>
      <c r="F95" s="77"/>
      <c r="G95" s="78"/>
      <c r="H95" s="79"/>
      <c r="J95" s="95"/>
      <c r="K95" s="105"/>
    </row>
    <row r="96" spans="1:13">
      <c r="A96" s="76"/>
      <c r="B96" s="76"/>
      <c r="C96" s="77"/>
      <c r="D96" s="77"/>
      <c r="E96" s="77"/>
      <c r="F96" s="77"/>
      <c r="G96" s="78"/>
      <c r="H96" s="79"/>
      <c r="J96" s="95"/>
      <c r="K96" s="105"/>
    </row>
    <row r="97" spans="1:11">
      <c r="A97" s="76"/>
      <c r="B97" s="76"/>
      <c r="C97" s="77"/>
      <c r="D97" s="77"/>
      <c r="E97" s="77"/>
      <c r="F97" s="77"/>
      <c r="G97" s="78"/>
      <c r="H97" s="79"/>
    </row>
    <row r="98" spans="1:11">
      <c r="A98" s="76"/>
      <c r="B98" s="76"/>
      <c r="C98" s="77"/>
      <c r="D98" s="77"/>
      <c r="E98" s="77"/>
      <c r="F98" s="77"/>
      <c r="G98" s="78"/>
      <c r="H98" s="79"/>
      <c r="I98" s="114" t="s">
        <v>336</v>
      </c>
      <c r="J98" s="114"/>
      <c r="K98" s="105">
        <f>K92*10/100</f>
        <v>136230.06</v>
      </c>
    </row>
    <row r="99" spans="1:11">
      <c r="A99" s="76"/>
      <c r="B99" s="76"/>
      <c r="C99" s="77"/>
      <c r="D99" s="77"/>
      <c r="E99" s="77"/>
      <c r="F99" s="77"/>
      <c r="G99" s="78"/>
      <c r="H99" s="79"/>
      <c r="J99" s="95"/>
      <c r="K99" s="105"/>
    </row>
    <row r="100" spans="1:11">
      <c r="A100" s="76"/>
      <c r="B100" s="76"/>
      <c r="C100" s="77"/>
      <c r="D100" s="77"/>
      <c r="E100" s="77"/>
      <c r="F100" s="77"/>
      <c r="G100" s="78"/>
      <c r="H100" s="79"/>
      <c r="J100" s="95"/>
      <c r="K100" s="105"/>
    </row>
    <row r="101" spans="1:11">
      <c r="A101" s="76"/>
      <c r="B101" s="76"/>
      <c r="C101" s="77"/>
      <c r="D101" s="77"/>
      <c r="E101" s="77"/>
      <c r="F101" s="77"/>
      <c r="G101" s="78"/>
      <c r="H101" s="79"/>
    </row>
    <row r="102" spans="1:11">
      <c r="A102" s="76"/>
      <c r="B102" s="76"/>
      <c r="C102" s="77"/>
      <c r="D102" s="77"/>
      <c r="E102" s="77"/>
      <c r="F102" s="77"/>
      <c r="G102" s="78"/>
      <c r="H102" s="79"/>
      <c r="J102" s="95"/>
      <c r="K102" s="105"/>
    </row>
    <row r="103" spans="1:11">
      <c r="A103" s="76"/>
      <c r="B103" s="76"/>
      <c r="C103" s="77"/>
      <c r="D103" s="77"/>
      <c r="E103" s="77"/>
      <c r="F103" s="77"/>
      <c r="G103" s="78"/>
      <c r="H103" s="79"/>
      <c r="J103" s="95"/>
      <c r="K103" s="105"/>
    </row>
    <row r="104" spans="1:11">
      <c r="A104" s="76"/>
      <c r="B104" s="76"/>
      <c r="C104" s="77"/>
      <c r="D104" s="77"/>
      <c r="E104" s="77"/>
      <c r="F104" s="77"/>
      <c r="G104" s="78"/>
      <c r="H104" s="79"/>
      <c r="J104" s="95"/>
      <c r="K104" s="105"/>
    </row>
    <row r="105" spans="1:11">
      <c r="A105" s="76"/>
      <c r="B105" s="76"/>
      <c r="C105" s="77"/>
      <c r="D105" s="77"/>
      <c r="E105" s="77"/>
      <c r="F105" s="77"/>
      <c r="G105" s="78"/>
      <c r="H105" s="79"/>
    </row>
    <row r="106" spans="1:11">
      <c r="A106" s="76"/>
      <c r="B106" s="76"/>
      <c r="C106" s="77"/>
      <c r="D106" s="77"/>
      <c r="E106" s="77"/>
      <c r="F106" s="77"/>
      <c r="G106" s="78"/>
      <c r="H106" s="79"/>
    </row>
    <row r="107" spans="1:11">
      <c r="A107" s="76"/>
      <c r="B107" s="76"/>
      <c r="C107" s="77"/>
      <c r="D107" s="77"/>
      <c r="E107" s="77"/>
      <c r="F107" s="77"/>
      <c r="G107" s="78"/>
      <c r="H107" s="79"/>
    </row>
    <row r="108" spans="1:11">
      <c r="A108" s="76"/>
      <c r="B108" s="76"/>
      <c r="C108" s="77"/>
      <c r="D108" s="77"/>
      <c r="E108" s="77"/>
      <c r="F108" s="77"/>
      <c r="G108" s="78"/>
      <c r="H108" s="79"/>
    </row>
    <row r="109" spans="1:11">
      <c r="A109" s="76"/>
      <c r="B109" s="76"/>
      <c r="C109" s="77"/>
      <c r="D109" s="77"/>
      <c r="E109" s="77"/>
      <c r="F109" s="77"/>
      <c r="G109" s="78"/>
      <c r="H109" s="79"/>
    </row>
    <row r="110" spans="1:11">
      <c r="A110" s="76"/>
      <c r="B110" s="76"/>
      <c r="C110" s="77"/>
      <c r="D110" s="77"/>
      <c r="E110" s="77"/>
      <c r="F110" s="77"/>
      <c r="G110" s="78"/>
      <c r="H110" s="79"/>
    </row>
    <row r="111" spans="1:11">
      <c r="A111" s="76"/>
      <c r="B111" s="76"/>
      <c r="C111" s="77"/>
      <c r="D111" s="77"/>
      <c r="E111" s="77"/>
      <c r="F111" s="77"/>
      <c r="G111" s="78"/>
      <c r="H111" s="79"/>
    </row>
    <row r="112" spans="1:11">
      <c r="A112" s="76"/>
      <c r="B112" s="76"/>
      <c r="C112" s="77"/>
      <c r="D112" s="77"/>
      <c r="E112" s="77"/>
      <c r="F112" s="77"/>
      <c r="G112" s="78"/>
      <c r="H112" s="79"/>
    </row>
    <row r="113" spans="1:11">
      <c r="A113" s="76"/>
      <c r="B113" s="76"/>
      <c r="C113" s="77"/>
      <c r="D113" s="77"/>
      <c r="E113" s="77"/>
      <c r="F113" s="77"/>
      <c r="G113" s="78"/>
      <c r="H113" s="79"/>
      <c r="I113" s="112"/>
      <c r="J113" s="113"/>
      <c r="K113" s="105"/>
    </row>
    <row r="114" spans="1:11">
      <c r="A114" s="76"/>
      <c r="B114" s="76"/>
      <c r="C114" s="77"/>
      <c r="D114" s="77"/>
      <c r="E114" s="77"/>
      <c r="F114" s="77"/>
      <c r="G114" s="78"/>
      <c r="H114" s="79"/>
      <c r="I114" s="112"/>
      <c r="J114" s="113"/>
      <c r="K114" s="105"/>
    </row>
    <row r="115" spans="1:11">
      <c r="I115" s="112"/>
      <c r="J115" s="113"/>
      <c r="K115" s="105"/>
    </row>
    <row r="116" spans="1:11">
      <c r="I116" s="112"/>
      <c r="J116" s="113"/>
      <c r="K116" s="105"/>
    </row>
    <row r="117" spans="1:11">
      <c r="I117" s="112"/>
      <c r="J117" s="95"/>
      <c r="K117" s="105"/>
    </row>
    <row r="118" spans="1:11">
      <c r="I118" s="112"/>
      <c r="J118" s="113"/>
      <c r="K118" s="105"/>
    </row>
    <row r="119" spans="1:11">
      <c r="I119" s="112"/>
      <c r="J119" s="113"/>
      <c r="K119" s="105"/>
    </row>
    <row r="120" spans="1:11">
      <c r="I120" s="112"/>
      <c r="J120" s="113"/>
      <c r="K120" s="105"/>
    </row>
    <row r="121" spans="1:11">
      <c r="I121" s="112"/>
      <c r="J121" s="113"/>
      <c r="K121" s="105"/>
    </row>
    <row r="122" spans="1:11">
      <c r="I122" s="112"/>
      <c r="J122" s="95"/>
      <c r="K122" s="105"/>
    </row>
    <row r="123" spans="1:11">
      <c r="I123" s="112"/>
      <c r="J123" s="113"/>
      <c r="K123" s="105"/>
    </row>
    <row r="124" spans="1:11">
      <c r="I124" s="112"/>
      <c r="J124" s="113"/>
      <c r="K124" s="105"/>
    </row>
    <row r="125" spans="1:11">
      <c r="I125" s="112"/>
      <c r="J125" s="113"/>
      <c r="K125" s="105"/>
    </row>
    <row r="126" spans="1:11">
      <c r="I126" s="112"/>
      <c r="J126" s="113"/>
      <c r="K126" s="105"/>
    </row>
  </sheetData>
  <autoFilter ref="A1:M94">
    <filterColumn colId="12"/>
  </autoFilter>
  <sortState ref="A2:M153">
    <sortCondition ref="A2:A153"/>
    <sortCondition ref="C2:C153"/>
    <sortCondition ref="B2:B153"/>
  </sortState>
  <mergeCells count="1">
    <mergeCell ref="I98:J98"/>
  </mergeCells>
  <pageMargins left="0.55118110236220474" right="0.15748031496062992" top="0.94488188976377963" bottom="0.6692913385826772" header="0.31496062992125984" footer="0.31496062992125984"/>
  <pageSetup paperSize="9" scale="70" orientation="landscape" r:id="rId1"/>
  <headerFooter>
    <oddHeader>&amp;L
GARA DISPOSITIVI PER OCULISTICA:  prospetto di aggiudicazione per ditta&amp;C&amp;"-,Grassetto"
A.O. DEI COLLI</oddHeader>
    <oddFooter>&amp;C&amp;P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RISULTANZA</vt:lpstr>
      <vt:lpstr>RISULTANZA!Area_stampa</vt:lpstr>
      <vt:lpstr>RISULTANZA!Titoli_stampa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vincenzo.sarnataro</dc:creator>
  <cp:lastModifiedBy>Valued Acer Customer</cp:lastModifiedBy>
  <cp:lastPrinted>2012-11-14T17:28:51Z</cp:lastPrinted>
  <dcterms:created xsi:type="dcterms:W3CDTF">2012-07-11T09:04:59Z</dcterms:created>
  <dcterms:modified xsi:type="dcterms:W3CDTF">2012-11-15T10:44:22Z</dcterms:modified>
</cp:coreProperties>
</file>